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rong Fav 2.5%" sheetId="1" r:id="rId4"/>
    <sheet state="visible" name="Value Acca 2.5%" sheetId="2" r:id="rId5"/>
  </sheets>
  <definedNames/>
  <calcPr/>
  <extLst>
    <ext uri="GoogleSheetsCustomDataVersion1">
      <go:sheetsCustomData xmlns:go="http://customooxmlschemas.google.com/" r:id="rId6" roundtripDataSignature="AMtx7mhmJLxy3jHpy5EDZRwSjgpEISzHBA=="/>
    </ext>
  </extLst>
</workbook>
</file>

<file path=xl/sharedStrings.xml><?xml version="1.0" encoding="utf-8"?>
<sst xmlns="http://schemas.openxmlformats.org/spreadsheetml/2006/main" count="1550" uniqueCount="465">
  <si>
    <t>2.5% Of Bank</t>
  </si>
  <si>
    <t>Target Profit 2%</t>
  </si>
  <si>
    <t>Date</t>
  </si>
  <si>
    <t>Matches</t>
  </si>
  <si>
    <t>Prediction home</t>
  </si>
  <si>
    <t>Prediction draw</t>
  </si>
  <si>
    <t>Prediction away</t>
  </si>
  <si>
    <t>Odds home</t>
  </si>
  <si>
    <t>Odds draw</t>
  </si>
  <si>
    <t>Odds away</t>
  </si>
  <si>
    <t>Bet</t>
  </si>
  <si>
    <t>% Chance</t>
  </si>
  <si>
    <t>Min Ods</t>
  </si>
  <si>
    <t>Value</t>
  </si>
  <si>
    <t>Bet No</t>
  </si>
  <si>
    <t>Wins</t>
  </si>
  <si>
    <t>SR %</t>
  </si>
  <si>
    <t>Bank</t>
  </si>
  <si>
    <t>Stake</t>
  </si>
  <si>
    <t>Total Staked</t>
  </si>
  <si>
    <t>P&amp;L</t>
  </si>
  <si>
    <t>Cum. P&amp;L</t>
  </si>
  <si>
    <t>ROI</t>
  </si>
  <si>
    <t>ROC</t>
  </si>
  <si>
    <t>Target Profit</t>
  </si>
  <si>
    <t>Stake %</t>
  </si>
  <si>
    <t>Cum. Stake</t>
  </si>
  <si>
    <t>Max Profit</t>
  </si>
  <si>
    <t>Drawdown</t>
  </si>
  <si>
    <t>Bulgaria: Parva Liga :1</t>
  </si>
  <si>
    <t>Home Win</t>
  </si>
  <si>
    <t>Eng. National :Wrexham Barnet</t>
  </si>
  <si>
    <t>Ecuador: Primera B :Chacaritas Olmedo</t>
  </si>
  <si>
    <t>Austria: 2. Liga :Blau-Wei√ü Linz Amstetten</t>
  </si>
  <si>
    <t>NL: Eerste Divisie :Den Haag Helmond Sport</t>
  </si>
  <si>
    <t>NL: Eerste Divisie :Emmen Jong AZ</t>
  </si>
  <si>
    <t>Bolivia: Liga De Futbol Prof :Always Ready Universitario de Vinto</t>
  </si>
  <si>
    <t>Austria: 2. Liga :Floridsdorfer AC Dornbirn</t>
  </si>
  <si>
    <t>Eng. National :Wrexham Eastleigh</t>
  </si>
  <si>
    <t>Norway: Eliteserien :Lillestr√∏m Jerv</t>
  </si>
  <si>
    <t>Sweden: Division 1 - S√∂dra :Oskarshamns AIK Lindome</t>
  </si>
  <si>
    <t>Sco: League One :Queens Park East Fife</t>
  </si>
  <si>
    <t>Switzerland: Super League :Young Boys Lausanne Sport</t>
  </si>
  <si>
    <t>Italy: Serie A :Inter Verona</t>
  </si>
  <si>
    <t>Spain: La Liga :Real Madrid Getafe</t>
  </si>
  <si>
    <t>Bolivia: Liga De Futbol Prof :Municipal Vinto Santa Cruz</t>
  </si>
  <si>
    <t>Bolivia: Liga De Futbol Prof :Bol√≠var Wilstermann</t>
  </si>
  <si>
    <t>Bolivia: Liga De Futbol Prof :Oriente Petrolero Nacional Potos√≠</t>
  </si>
  <si>
    <t>Italy: Serie B :Benevento Vicenza</t>
  </si>
  <si>
    <t>Russia: Premier League :Spartak Moskva Arsenal Tula</t>
  </si>
  <si>
    <t>Eng. Championship :Fulham Coventry</t>
  </si>
  <si>
    <t>Italy: Serie A :Roma Salernitana</t>
  </si>
  <si>
    <t>Eng. National :Boreham Wood Dover Athletic</t>
  </si>
  <si>
    <t>Eng. Championship :Sheffield United Reading</t>
  </si>
  <si>
    <t>Eng. League One :Charlton Morecambe</t>
  </si>
  <si>
    <t>Tur. S√ºper Lig :Trabzonspor Fatih Karag√ºmr√ºk</t>
  </si>
  <si>
    <t>Italy: Serie A :Milan Genoa</t>
  </si>
  <si>
    <t>Ger. Bundesliga I :Dortmund Wolfsburg</t>
  </si>
  <si>
    <t>Sco: League One :Airdrie Utd Dumbarton</t>
  </si>
  <si>
    <t>Eng. League One :Wigan Cambridge</t>
  </si>
  <si>
    <t>USA: MLS :New England Charlotte</t>
  </si>
  <si>
    <t>France: Ligue 1 :Lyon Bordeaux</t>
  </si>
  <si>
    <t>Uruguay: Segunda Division :Racing Miramar Misiones</t>
  </si>
  <si>
    <t>Austria: 2. Liga :Austria Lustenau Dornbirn</t>
  </si>
  <si>
    <t>Eng. National :Torquay Eastleigh</t>
  </si>
  <si>
    <t>Colombia: Primera B :Leones FC Orsomarso</t>
  </si>
  <si>
    <t>Eng. Championship :Fulham Preston</t>
  </si>
  <si>
    <t>Iceland: Pepsideild :Breidablik Keflav√≠k</t>
  </si>
  <si>
    <t>Bolivia: Liga De Futbol Prof :Wilstermann Universitario de Vinto</t>
  </si>
  <si>
    <t>Ger. Bundesliga I :RB Leipzig Union Berlin</t>
  </si>
  <si>
    <t>Sco: League One :Cove Rangers Dumbarton</t>
  </si>
  <si>
    <t>Eng. League One :Sunderland Cambridge</t>
  </si>
  <si>
    <t>Eng. League One :Milton Keynes Dons Morecambe</t>
  </si>
  <si>
    <t>Switzerland: Super League :Zurich Sion</t>
  </si>
  <si>
    <t>Switzerland: Challenge League :Aarau Kriens</t>
  </si>
  <si>
    <t>Switzerland: Super League :Young Boys Servette</t>
  </si>
  <si>
    <t>USA: MLS :Colorado Rapids Charlotte</t>
  </si>
  <si>
    <t>NL: Eerste Divisie :Den Haag Jong Utrecht</t>
  </si>
  <si>
    <t>France: Ligue 1 :Rennes Lorient</t>
  </si>
  <si>
    <t>Slovakia: Fortuna liga :Trencin Zlat√© Moravce</t>
  </si>
  <si>
    <t>Iceland: Pepsideild :Vikingur Reykjavek Keflavek</t>
  </si>
  <si>
    <t>Sweden: Division 1 - S√∂dra :Oddevold Qviding FIF</t>
  </si>
  <si>
    <t>Austria: 2. Liga :Lafnitz Vorw√§rts Steyr</t>
  </si>
  <si>
    <t>Bel. Jupiler Pro League :Genk Mechelen</t>
  </si>
  <si>
    <t>Spain: La Liga :Sevilla Cadiz</t>
  </si>
  <si>
    <t>Eng. League One :Oxford Doncaster</t>
  </si>
  <si>
    <t>Germany: 3. Liga :Munich 1860 Havelse</t>
  </si>
  <si>
    <t>Sweden: Division 1 - S√∂dra :Oskarshamns AIK Lund</t>
  </si>
  <si>
    <t>Sco. Premiership :Hearts Ross County</t>
  </si>
  <si>
    <t>Spain: La Liga :Real Madrid Espanol</t>
  </si>
  <si>
    <t>Eng. National :Stockport County Boreham Wood</t>
  </si>
  <si>
    <t>Bolivia: Liga De Futbol Prof :The Strongest Santa Cruz</t>
  </si>
  <si>
    <t>Bolivia: Liga De Futbol Prof :Royal Pari Real Tomayapo</t>
  </si>
  <si>
    <t>Mexico: Liga MX :Monterrey Tijuana</t>
  </si>
  <si>
    <t>France: Ligue 1 :Monaco Angers</t>
  </si>
  <si>
    <t>Italy: Serie A :Roma Bologna</t>
  </si>
  <si>
    <t>Spain: La Liga :Barcelona Mallorca</t>
  </si>
  <si>
    <t>Iceland: Pepsideild :Breidablik FH</t>
  </si>
  <si>
    <t>Bolivia: Liga De Futbol Prof :Oriente Petrolero Municipal Vinto</t>
  </si>
  <si>
    <t>Colombia: Primera A :Junior Envigado</t>
  </si>
  <si>
    <t>Eng. National :Southend Weymouth</t>
  </si>
  <si>
    <t>Iceland: Pepsideild :KA Keflavik</t>
  </si>
  <si>
    <t>Italy: Serie A :Atalanta Salernitana</t>
  </si>
  <si>
    <t>Bolivia: Liga De Futbol Prof :Royal Pari Guabira</t>
  </si>
  <si>
    <t>Austria: 2. Liga :Grazer AK Dornbirn</t>
  </si>
  <si>
    <t>Russia: Premier League :Zenit Khimki</t>
  </si>
  <si>
    <t>Italy: Serie A :Lazio Sampdoria</t>
  </si>
  <si>
    <t>Bel. Jupiler Pro League :Gent Mechelen</t>
  </si>
  <si>
    <t>Brazil: Serie A :Atletico Mineiro America Mineiro</t>
  </si>
  <si>
    <t>Austria: Bundesliga :Salzburg Wolfsberger AC</t>
  </si>
  <si>
    <t>Ger. Bundesliga I :Bayern Munich Stuttgart</t>
  </si>
  <si>
    <t>Bolivia: Liga De Futbol Prof :Always Ready Santa Cruz</t>
  </si>
  <si>
    <t>Bolivia: Liga De Futbol Prof :Bolivar The Strongest</t>
  </si>
  <si>
    <t>Bolivia: Liga De Futbol Prof :Wilstermann Aurora</t>
  </si>
  <si>
    <t>Bel. Jupiler Pro League :Genk Charleroi</t>
  </si>
  <si>
    <t>Iceland: Pepsideild :Valur √çA</t>
  </si>
  <si>
    <t>Ecuador: Liga Pro :9 de Octubre Guayaquil City</t>
  </si>
  <si>
    <t>Peru: Primera Division :Melgar ADT</t>
  </si>
  <si>
    <t>Ger. Bundesliga I :Dortmund Hertha</t>
  </si>
  <si>
    <t>Italy: Serie A :Roma Venezia</t>
  </si>
  <si>
    <t>Bolivia: Liga De Futbol Prof :Oriente Petrolero Santa Cruz</t>
  </si>
  <si>
    <t>Colombia: Primera A :Junior Jaguares de C√≥rdoba</t>
  </si>
  <si>
    <t>Colombia: Primera A :Millonarios Alianza Petrolera</t>
  </si>
  <si>
    <t>Tur. S√ºper Lig :Trabzonspor Altay</t>
  </si>
  <si>
    <t>Italy: Serie A :Napoli Genoa</t>
  </si>
  <si>
    <t>Eng. National :Stockport County Halifax</t>
  </si>
  <si>
    <t>Tur. S√ºper Lig :fenerbahce fatih karagumruk</t>
  </si>
  <si>
    <t>Tur. S√ºper Lig :Konyaspor Hatayspor</t>
  </si>
  <si>
    <t>Bolivia: Liga De Futbol Prof :Always Ready Blooming</t>
  </si>
  <si>
    <t>Bolivia: Liga De Futbol Prof :Independiente Petrolero Universitario de Vinto</t>
  </si>
  <si>
    <t>Ecuador: Liga Pro :Barcelona Guayaquil Deportivo Cuenca</t>
  </si>
  <si>
    <t>Iceland: Pepsideild :KR Keflavik</t>
  </si>
  <si>
    <t>Iceland: Inkasso-Deildin :Kordrengir KV</t>
  </si>
  <si>
    <t>Croatia: 1. HNL :Rijeka Hrvatski Dragovoljac</t>
  </si>
  <si>
    <t>Israel: Ligat ha'Al :Maccabi Haifa Maccabi Netanya</t>
  </si>
  <si>
    <t>Bolivia: Liga De Futbol Prof :The Strongest Aurora</t>
  </si>
  <si>
    <t>Switzerland: Super League :Young Boys Grasshopper</t>
  </si>
  <si>
    <t>Switzerland: Super League :St. Gallen Lausanne Sport</t>
  </si>
  <si>
    <t>Austria: 2. Liga :Floridsdorfer AC Juniors O√ñ</t>
  </si>
  <si>
    <t>Austria: 2. Liga :Wacker Innsbruck Dornbirn</t>
  </si>
  <si>
    <t>USA: MLS :New York City Chicago Fire</t>
  </si>
  <si>
    <t>Bolivia: Liga De Futbol Prof :Nacional Potosi Blooming</t>
  </si>
  <si>
    <t>Ecuador: Liga Pro :Orense Guayaquil City</t>
  </si>
  <si>
    <t>USA: MLS :Los Angeles FC SJ Earthquakes</t>
  </si>
  <si>
    <t>Sweden: Division 1 - S√∂dra :Oskarshamns AIK IFK Malmo</t>
  </si>
  <si>
    <t>Bolivia: Liga De Futbol Prof :Always Ready Municipal Vinto</t>
  </si>
  <si>
    <t>Peru: Segunda Divisi√≥n :Alfonso Ugarte Puno Santos</t>
  </si>
  <si>
    <t>Ecuador: Liga Pro :Barcelona Guayaquil Cumbaya</t>
  </si>
  <si>
    <t>Ecuador: Liga Pro :LDU Quito Macara</t>
  </si>
  <si>
    <t>Bolivia: Liga De Futbol Prof :The Strongest Royal Pari</t>
  </si>
  <si>
    <t>Iceland: Inkasso-Deildin :Fylkir Vestri</t>
  </si>
  <si>
    <t>Bolivia: Liga De Futbol Prof :The Strongest Municipal Vinto</t>
  </si>
  <si>
    <t>Bolivia: Liga De Futbol Prof :Bolivar Blooming</t>
  </si>
  <si>
    <t>Argentina: Superliga :River Plate Atletico Tucuman</t>
  </si>
  <si>
    <t>Paraguay: Division 1 :Cerro Porteno Resistencia</t>
  </si>
  <si>
    <t>USA: MLS :Seattle Sounders Vancouver Whitecaps</t>
  </si>
  <si>
    <t>Iceland: Pepsideild :KA Fram</t>
  </si>
  <si>
    <t>Iceland: Pepsideild :FH Leiknir Reykjav√≠k</t>
  </si>
  <si>
    <t>Brazil: Serie A :Palmeiras Atletico GO</t>
  </si>
  <si>
    <t>China: League One :Nantong Zhiyun Guangxi Baoyun</t>
  </si>
  <si>
    <t>Sweden: Division 1 - S√∂dra :Oddevold Torns</t>
  </si>
  <si>
    <t>Sweden: Division 1 - So∂dra :GAIS Vanersborgs IF</t>
  </si>
  <si>
    <t>USA: MLS :Atlanta United Inter Miami</t>
  </si>
  <si>
    <t>Brazil: Serie A :Flamengo America Mineiro</t>
  </si>
  <si>
    <t>Brazil: Serie B :Gremio Londrina</t>
  </si>
  <si>
    <t>China: League One :Nantong Zhiyun Qingdao Youth Island</t>
  </si>
  <si>
    <t>Mexico: Liga de Expansion MX :Atlante CA La Paz</t>
  </si>
  <si>
    <t>China: League One :Heilongjiang Lava Spring Xinjiang Tianshan</t>
  </si>
  <si>
    <t>Iceland: Inkasso-Deildin :Fylkir Afturelding</t>
  </si>
  <si>
    <t>Paraguay: Division 1 :Cerro Porteno Tacuary</t>
  </si>
  <si>
    <t>Bolivia: Liga De Futbol Prof :Nacional Potosi Aurora</t>
  </si>
  <si>
    <t>Peru: Segunda Division :Alfonso Ugarte Puno Comerciantes Unidos</t>
  </si>
  <si>
    <t>Korea: K-League Classic :Ulsan Gangwon</t>
  </si>
  <si>
    <t>Bolivia: Liga De Futbol Prof :Royal Pari Independiente Petrolero</t>
  </si>
  <si>
    <t>Bolivia: Liga De Futbol Prof :Always Ready Nacional Potosi</t>
  </si>
  <si>
    <t>Japan: J1 League :Kawasaki Frontale Gamba Osaka</t>
  </si>
  <si>
    <t>Lithuania: A Lyga :Hegelmann Litauen Banga</t>
  </si>
  <si>
    <t>Iceland: Pepsideild :Vikingur Reykjavik IA</t>
  </si>
  <si>
    <t>Bolivia: Liga De Futbol Prof :Independiente Petrolero Blooming</t>
  </si>
  <si>
    <t>Peru: Segunda Division :Union Comercio Alfonso Ugarte Puno</t>
  </si>
  <si>
    <t>Ecuador: Liga Pro :Barcelona Guayaquil Delfin</t>
  </si>
  <si>
    <t>Iceland: Pepsideild :Valur Keflavik</t>
  </si>
  <si>
    <t>Ecuador: Liga Pro :LDU Quito Deportivo Cuenca</t>
  </si>
  <si>
    <t>Mexico: Liga MX :Tigres UANL Tijuana</t>
  </si>
  <si>
    <t>Brazil: Serie A :Palmeiras Cuiabi</t>
  </si>
  <si>
    <t>Iceland: Pepsideild :KR Fram</t>
  </si>
  <si>
    <t>Argentina: Superliga :Racing Club Arsenal de Sarandi</t>
  </si>
  <si>
    <t>Mexico: Liga de Expansion MX :Dorados CA La Paz</t>
  </si>
  <si>
    <t>Brazil: Serie A :Flamengo Juventude</t>
  </si>
  <si>
    <t>Iceland: Inkasso-Deildin :Fjolnir Throttur Vogar</t>
  </si>
  <si>
    <t>Argentina: Superliga :River Plate Gimnasia La Plata</t>
  </si>
  <si>
    <t>Iceland: Inkasso-Deildin :Kordrengir Thor</t>
  </si>
  <si>
    <t>Argentina: Primera B Nacional :Instituto San Telmo</t>
  </si>
  <si>
    <t>Bolivia: Liga De Futbol Prof :Guabira Nacional Potosi</t>
  </si>
  <si>
    <t>Ecuador: Liga Pro :Barcelona Guayaquil 9 de Octubre</t>
  </si>
  <si>
    <t>Bolivia: Liga De Futbol Prof :Bolivar Wilstermann</t>
  </si>
  <si>
    <t>Peru: Primera Division :Cienciano Deportivo Binacional</t>
  </si>
  <si>
    <t>Austria: 2. Liga :Blau-Weis Linz Austria Wien II</t>
  </si>
  <si>
    <t>Ecuador: Liga Pro :LDU Quito Tocnico Universitario</t>
  </si>
  <si>
    <t>Brazil: Serie A :Flamengo Atletico GO</t>
  </si>
  <si>
    <t>Norway: 1. Division :Start Fredrikstad</t>
  </si>
  <si>
    <t>Paraguay: Division 1 :Libertad Resistencia</t>
  </si>
  <si>
    <t>Argentina: Superliga :River Plate Sarmiento</t>
  </si>
  <si>
    <t>Bolivia: Liga De Futbol Prof :Royal Pari Blooming</t>
  </si>
  <si>
    <t>China: League One :Heilongjiang Lava Spring Zibo Sunday</t>
  </si>
  <si>
    <t>Czech Republic: Czech Liga :Viktoria Plze≈à Pardubice</t>
  </si>
  <si>
    <t>Serbia: Prva Liga :Grafiƒçar Loznica</t>
  </si>
  <si>
    <t>Bolivia: Liga De Futbol Prof :Aurora Club Universitario</t>
  </si>
  <si>
    <t>Mexico: Liga MX :Am√©rica Ju√°rez</t>
  </si>
  <si>
    <t>Brazil: Serie B :Gremio Operario PR</t>
  </si>
  <si>
    <t>Bolivia: Liga De Futbol Prof :Municipal Vinto Blooming</t>
  </si>
  <si>
    <t>Lithuania: A Lyga :Hegelmann Litauen Deiugas Teleiai</t>
  </si>
  <si>
    <t>Germany: 3. Liga :Elversberg Zwickau</t>
  </si>
  <si>
    <t>Sweden: Division 1 - S√∂dra :Oskarshamns AIK Torns</t>
  </si>
  <si>
    <t>Eng. National :Gateshead Barnet</t>
  </si>
  <si>
    <t>NL. Eredivisie :Emmen RKC Waalwijk</t>
  </si>
  <si>
    <t>Argentina: Superliga :River Plate Newell's Old Boys</t>
  </si>
  <si>
    <t>USA: MLS :New England DC United</t>
  </si>
  <si>
    <t>Bolivia: Liga De Futbol Prof :Guabir√° Independiente Petrolero</t>
  </si>
  <si>
    <t>Poland: Ekstraklasa :Rakow Czƒôstochowa Jagiellonia Biacystok</t>
  </si>
  <si>
    <t>Iceland: Pepsideild :KA IA</t>
  </si>
  <si>
    <t>Bolivia: Liga De Futbol Prof :Oriente Petrolero Real Tomayapo</t>
  </si>
  <si>
    <t>Qatar: Premier League :Al Sadd Al Ahli</t>
  </si>
  <si>
    <t>USA: MLS :New York City Charlotte</t>
  </si>
  <si>
    <t>Serbia: Prva Liga :OFK Vr≈°ac Novi Sad</t>
  </si>
  <si>
    <t>Sweden: Division 1 - S√∂dra :Oddevold Lindome</t>
  </si>
  <si>
    <t>Bel. First Division B :Deinze KRC Genk II</t>
  </si>
  <si>
    <t>Japan: J1 League :Sanfrecce Hiroshima Gamba Osaka</t>
  </si>
  <si>
    <t>Ecuador: Liga Pro :LDU Quito Cumbaya</t>
  </si>
  <si>
    <t>Bolivia: Liga De Futbol Prof :Wilstermann Club Universitario</t>
  </si>
  <si>
    <t>Lithuania: A Lyga :Panevaeys Banga</t>
  </si>
  <si>
    <t>Tur. S√ºper Lig :Buyuksehyr Kayserispor</t>
  </si>
  <si>
    <t>Serbia: Super Liga :Vozdovac Kolubara</t>
  </si>
  <si>
    <t>Tur. Super Lig :Fenerbahce Adana Demirspor</t>
  </si>
  <si>
    <t>Qatar: Premier League :Al Sadd Al Gharafa</t>
  </si>
  <si>
    <t>Iceland: Inkasso-Deildin :Grotta Thor</t>
  </si>
  <si>
    <t>Bolivia: Liga De Futbol Prof :Guabira Real Tomayapo</t>
  </si>
  <si>
    <t>Bolivia: Liga De Futbol Prof :Always Ready Wilstermann</t>
  </si>
  <si>
    <t>Bolivia: Liga De Futbol Prof :Nacional Potosi Independiente Petrolero</t>
  </si>
  <si>
    <t>Iceland: Inkasso-Deildin :Fylkir Grotta</t>
  </si>
  <si>
    <t>Paraguay: Division 1 :Olimpia Resistencia</t>
  </si>
  <si>
    <t>Bolivia: Liga De Futbol Prof :Blooming Club Universitario</t>
  </si>
  <si>
    <t>Norway: 1. Division :Start Grorud</t>
  </si>
  <si>
    <t>Bolivia: Liga De Futbol Prof :Royal Pari Universitario de Vinto</t>
  </si>
  <si>
    <t>Bolivia: Liga De Futbol Prof :The Strongest Guabiri</t>
  </si>
  <si>
    <t>France: Ligue 1 :Rennes Brest</t>
  </si>
  <si>
    <t>Bolivia: Liga De Futbol Prof :Nacional Potos√≠ Real Tomayapo</t>
  </si>
  <si>
    <t>Bolivia: Liga De Futbol Prof :Aurora Blooming</t>
  </si>
  <si>
    <t>Bel. First Division B :RWDM RSC Anderlecht II</t>
  </si>
  <si>
    <t>Bel. Jupiler Pro League :Club Brugge Cercle Brugge</t>
  </si>
  <si>
    <t>Brazil: Serie B :Gremio Vila Nova</t>
  </si>
  <si>
    <t>Italy: Serie B :Frosinone Como</t>
  </si>
  <si>
    <t>Bel. Jupiler Pro League :Genk St Truiden</t>
  </si>
  <si>
    <t>Eng. League Two :Stockport County AFC Wimbledon</t>
  </si>
  <si>
    <t>Czech Republic: Czech Liga :Sparta Praha Zlin</t>
  </si>
  <si>
    <t>Austria: 2. Liga :Sturm Graz II Austria Wien II</t>
  </si>
  <si>
    <t>Tur. S√ºper Lig :Fenerbahce Kayserispor</t>
  </si>
  <si>
    <t>Brazil: Serie B :Bahia Tombense</t>
  </si>
  <si>
    <t>Mexico: Liga MX :Monterrey Mazatl√°n</t>
  </si>
  <si>
    <t>Bel. Jupiler Pro League :Anderlecht Oud-Heverlee Leuven</t>
  </si>
  <si>
    <t>Sweden: Division 1 - S√∂dra :Trollh√§ttan Torns</t>
  </si>
  <si>
    <t>Bolivia: Liga De Futbol Prof :Guabira Santa Cruz</t>
  </si>
  <si>
    <t>Argentina: Superliga :River Plate Barracas Central</t>
  </si>
  <si>
    <t>Bolivia: Liga De Futbol Prof :Bolivar Always Ready</t>
  </si>
  <si>
    <t>USA: MLS :LA Galaxy Sporting KC</t>
  </si>
  <si>
    <t>USA: MLS :Los Angeles FC Real Salt Lake</t>
  </si>
  <si>
    <t>Qatar: Premier League :Al Sadd Al Shamal</t>
  </si>
  <si>
    <t>China: League One :Suzhou Dongwu Xinjiang Tianshan</t>
  </si>
  <si>
    <t>Korea: K-League Classic :Ulsan Suwon Bluewings</t>
  </si>
  <si>
    <t>Bolivia: Liga De Futbol Prof :Always Ready Guabira</t>
  </si>
  <si>
    <t>Bolivia: Liga De Futbol Prof :Club Universitario Santa Cruz</t>
  </si>
  <si>
    <t>Mexico: Liga MX :Tigres UANL Toluca</t>
  </si>
  <si>
    <t>USA: MLS :New York City Cincinnati</t>
  </si>
  <si>
    <t>China: League One :Shaanxi Chang'an Zibo Sunday</t>
  </si>
  <si>
    <t>Bel. First Division B :Waasland-Beveren Standard Liege II</t>
  </si>
  <si>
    <t>Norway: 1. Division :Start Stjordals-Blink</t>
  </si>
  <si>
    <t>Iceland: Pepsideild :FH IA</t>
  </si>
  <si>
    <t>Switzerland: Super League :Young Boys Lugano</t>
  </si>
  <si>
    <t>Hungary: NB I :Ferencvaros Kisvarda SE</t>
  </si>
  <si>
    <t>Sweden: Allsvenskan :Malmo FF Norrkoping</t>
  </si>
  <si>
    <t>Serbia: Prva Liga :Sloboda Uzice Novi Sad</t>
  </si>
  <si>
    <t>Bel. Jupiler Pro League :Gent Waregem</t>
  </si>
  <si>
    <t>Ecuador: Liga Pro :Independiente del Valle Delfin</t>
  </si>
  <si>
    <t>Bolivia: Liga De Futbol Prof :Oriente Petrolero Club Universitario</t>
  </si>
  <si>
    <t>China: League One :Qingdao Youth Island Shanghai Jiading</t>
  </si>
  <si>
    <t>Bolivia: Liga De Futbol Prof :Guabira Aurora</t>
  </si>
  <si>
    <t>Chile: Primera B :Copiapo Deportes Santa Cruz</t>
  </si>
  <si>
    <t>Paraguay: Division 1 :Libertad Tacuary</t>
  </si>
  <si>
    <t>Bolivia: Liga De Futbol Prof :The Strongest Nacional Potosi</t>
  </si>
  <si>
    <t>Sco: League One :Airdrie Utd Clyde</t>
  </si>
  <si>
    <t>Bel. First Division B :RWDM KRC Genk II</t>
  </si>
  <si>
    <t>Bolivia: Liga De Futbol Prof :Always Ready Aurora</t>
  </si>
  <si>
    <t>Sweden: Division 1 - S√∂dra :Falkenberg Vanersborgs IF</t>
  </si>
  <si>
    <t>Peru: Segunda Division :Union Comercio Comerciantes Unidos</t>
  </si>
  <si>
    <t>Bel. Jupiler Pro League :Anderlecht Kortrijk</t>
  </si>
  <si>
    <t>Paraguay: Division 1 :Libertad Sportivo Ameliano</t>
  </si>
  <si>
    <t>China: Super League :Wuhan Three Towns Shijiazhuang Ever Bright</t>
  </si>
  <si>
    <t>Sweden: Division 1 - Sodra :Oddevold Atvidaberg</t>
  </si>
  <si>
    <t>Brazil: Serie B :Bahia Operario PR</t>
  </si>
  <si>
    <t>Ecuador: Liga Pro :Universidad Catolica 9 de Octubre</t>
  </si>
  <si>
    <t>Brazil: Serie B :Sport Recife Nautico</t>
  </si>
  <si>
    <t>Peru: Primera Division :Melgar Deportivo Binacional</t>
  </si>
  <si>
    <t>NL: Eerste Divisie :FC Eindhoven FC Dordrecht</t>
  </si>
  <si>
    <t>Ireland: Premier Division :Dundalk Drogheda United</t>
  </si>
  <si>
    <t>Germany: 3. Liga :Elversberg Verl</t>
  </si>
  <si>
    <t>Serbia: Super Liga :Baƒçka Topola Radnik Surdulica</t>
  </si>
  <si>
    <t>Eng. Championship :Sheffield United Birmingham</t>
  </si>
  <si>
    <t>Croatia: 1. HNL :Dinamo Zagreb Slaven Koprivnica</t>
  </si>
  <si>
    <t>USA: MLS :New York City Orlando City</t>
  </si>
  <si>
    <t>Paraguay: Division 1 :Libertad General Caballero JLM</t>
  </si>
  <si>
    <t>Bolivia: Liga De Futbol Prof :Oriente Petrolero Blooming</t>
  </si>
  <si>
    <t>Iceland: Pepsideild :Breidablik Stjarnan</t>
  </si>
  <si>
    <t>Eng. National :Solihull Wealdstone</t>
  </si>
  <si>
    <t>Argentina: Superliga :River Plate Estudiantes</t>
  </si>
  <si>
    <t>Peru: Primera Division :Universitario Carlos Manucci</t>
  </si>
  <si>
    <t>Bolivia: Liga De Futbol Prof :Blooming Universitario de Vinto</t>
  </si>
  <si>
    <t>Ireland: Premier Division :Derry City Finn Harps</t>
  </si>
  <si>
    <t>Japan: J1 League :Yokohama F. Marinos Gamba Osaka</t>
  </si>
  <si>
    <t>Japan: J1 League :Kawasaki Frontale Shimizu S-Pulse</t>
  </si>
  <si>
    <t>Germany: 3. Liga :Elversberg Duisburg</t>
  </si>
  <si>
    <t>Sweden: Division 1 - S√∂dra :Falkenberg Lindome</t>
  </si>
  <si>
    <t>Eng. League One :Sheffield Weds Cheltenham</t>
  </si>
  <si>
    <t>Bulgaria: Parva Liga :Levski Sofia Botev Plovdiv</t>
  </si>
  <si>
    <t>Argentina: Primera B Nacional :San Mart√≠n San Juan San Telmo</t>
  </si>
  <si>
    <t>Peru: Primera Divisi√≥n :Melgar Ayacucho</t>
  </si>
  <si>
    <t>Brazil: Serie A :Internacional Goias</t>
  </si>
  <si>
    <t>Iceland: Pepsideild :FH Leiknir Reykjavik</t>
  </si>
  <si>
    <t>France: Ligue 1 :Rennes Nantes</t>
  </si>
  <si>
    <t>Tur. S√ºper Lig :Fenerbahce Fatih Karag√ºmr√ºk</t>
  </si>
  <si>
    <t>Spain: La Liga :Barcelona Celta</t>
  </si>
  <si>
    <t>Bolivia: Liga De Futbol Prof :Royal Pari Club Universitario</t>
  </si>
  <si>
    <t>Bolivia: Liga De Futbol Prof :Universitario de Vinto Real Tomayapo</t>
  </si>
  <si>
    <t>Mexico: Liga de Expansi√≥n MX :Atlante Tapat√≠o</t>
  </si>
  <si>
    <t>Bolivia: Liga De Futbol Prof :Guabira Oriente Petrolero</t>
  </si>
  <si>
    <t>Paraguay: Division 1 :Libertad 12 de Octubre</t>
  </si>
  <si>
    <t>Ecuador: Liga Pro :Emelec Orense</t>
  </si>
  <si>
    <t>Bolivia: Liga De Futbol Prof :Wilstermann Blooming</t>
  </si>
  <si>
    <t>Norway: 1. Division :Sandnes Ulf Grorud</t>
  </si>
  <si>
    <t>Peru: Primera Divisi√≥n :Sport Huancayo Deportivo Binacional</t>
  </si>
  <si>
    <t>Ecuador: Liga Pro :Independiente del Valle Tocnico Universitario</t>
  </si>
  <si>
    <t>Argentina: Superliga :River Plate Platense</t>
  </si>
  <si>
    <t>Bolivia: Liga De Futbol Prof :Oriente Petrolero Independiente Petrolero</t>
  </si>
  <si>
    <t>Bolivia: Liga De Futbol Prof :Aurora Santa Cruz</t>
  </si>
  <si>
    <t>Eng. Championship :Sheffield United Blackpool</t>
  </si>
  <si>
    <t>Eng. Premiership :Tottenham Everton</t>
  </si>
  <si>
    <t>Bolivia: Liga De Futbol Prof :Bol√≠var Nacional Potos√≠</t>
  </si>
  <si>
    <t>Ecuador: Liga Pro :LDU Quito Guayaquil City</t>
  </si>
  <si>
    <t>Norway: 1. Division :Start Asane</t>
  </si>
  <si>
    <t>Sweden: Division 1 - S√∂dra :Trollhattan Lindome</t>
  </si>
  <si>
    <t>Peru: Primera Divisi√≥n :Sport Huancayo Ayacucho</t>
  </si>
  <si>
    <t>Bolivia: Liga De Futbol Prof :Nacional Potosi Club Universitario</t>
  </si>
  <si>
    <t>Bolivia: Liga De Futbol Prof :Independiente Petrolero Real Tomayapo</t>
  </si>
  <si>
    <t>Ireland: Premier Division :Dundalk Sligo Rovers</t>
  </si>
  <si>
    <t>Norway: 1. Division :Mj√∏ndalen Grorud</t>
  </si>
  <si>
    <t>Switzerland: Super League :Young Boys Sion</t>
  </si>
  <si>
    <t>Peru: Primera Divisi√≥n :Deportivo Municipal Universidad San Mart√≠n</t>
  </si>
  <si>
    <t>Czech Republic: Czech Liga :Slov√°cko Teplice</t>
  </si>
  <si>
    <t>Bolivia: Liga De Futbol Prof :Universitario de Vinto Club Universitario</t>
  </si>
  <si>
    <t>China: Super League :Shanghai Shenhua Guangzhou R&amp;F</t>
  </si>
  <si>
    <t>Brazil: Serie A :Flamengo Santos</t>
  </si>
  <si>
    <t>Eng. League One :Sheffield Weds Bristol Rvs</t>
  </si>
  <si>
    <t>Brazil: Serie B :Sport Recife Operario PR</t>
  </si>
  <si>
    <t>Iceland: Pepsideild :FH √çA</t>
  </si>
  <si>
    <t>Norway: 1. Division :Brann KFUM</t>
  </si>
  <si>
    <t>Norway: 1. Division :Start Ranheim</t>
  </si>
  <si>
    <t>Sco. Premiership :Rangers Aberdeen</t>
  </si>
  <si>
    <t>Eng. National :Wrexham Altrincham</t>
  </si>
  <si>
    <t>Eng. League One :Sheffield Weds Burton</t>
  </si>
  <si>
    <t>Bel. Jupiler Pro League :Anderlecht Eupen</t>
  </si>
  <si>
    <t>France: Ligue 1 :Rennes Montpellier</t>
  </si>
  <si>
    <t>Bolivia: Liga De Futbol Prof :Municipal Vinto Club Universitario</t>
  </si>
  <si>
    <t>Bel. First Division B :Waasland-Beveren KRC Genk II</t>
  </si>
  <si>
    <t>China: League One :Shaanxi Chang'an Shanghai Jiading</t>
  </si>
  <si>
    <t>Bolivia: Liga De Futbol Prof :The Strongest Real Tomayapo</t>
  </si>
  <si>
    <t>Australia: A-League :Melbourne City Perth Glory</t>
  </si>
  <si>
    <t>Sweden: Division 1 - S√∂dra :Oddevold V√§nersborgs IF</t>
  </si>
  <si>
    <t>Greece: Superleague :PAOK PAS Giannina</t>
  </si>
  <si>
    <t>Bel. First Division B :Waasland-Beveren Club Brugge II</t>
  </si>
  <si>
    <t>Brazil: Serie B :Crici√∫ma Tombense</t>
  </si>
  <si>
    <t>Brazil: Serie A :Internacional Athletico PR</t>
  </si>
  <si>
    <t>Ukraine: Premier League :Dnipro-1 Minai</t>
  </si>
  <si>
    <t>Czech Republic: Czech Liga :Slov√°cko Pardubice</t>
  </si>
  <si>
    <t>Norway: Eliteserien :Molde Sandefjord</t>
  </si>
  <si>
    <t>Bel. First Division B :Lierse Kempenzonen KRC Genk II</t>
  </si>
  <si>
    <t>Brazil: Serie B :Cruzeiro CSA</t>
  </si>
  <si>
    <t>Italy: Serie A :Fiorentina Salernitana</t>
  </si>
  <si>
    <t>Brazil: Serie A :Palmeiras Am√©rica Mineiro</t>
  </si>
  <si>
    <t>Greece: Superleague :Volos NFC PAS Giannina</t>
  </si>
  <si>
    <t>Sco: League One :Airdrie Utd Peterhead</t>
  </si>
  <si>
    <t>China: League One :Nantong Zhiyun Shanghai Jiading</t>
  </si>
  <si>
    <t>Brazil: Serie A :Ceara Juventude</t>
  </si>
  <si>
    <t>Eng. League One :Sheffield Weds Shrewsbury</t>
  </si>
  <si>
    <t>Bel. First Division B :Beerschot-Wilrijk Club Brugge II</t>
  </si>
  <si>
    <t>NL: Eerste Divisie :Heracles TOP Oss</t>
  </si>
  <si>
    <t>Lithuania: A Lyga :Seduva Daiugas Telsiai</t>
  </si>
  <si>
    <t>China: Super League : Chengdu Qianbao - Guangzhou Evergrande</t>
  </si>
  <si>
    <t>Eng. League One :Peterboro Shrewsbury</t>
  </si>
  <si>
    <t>Israel: Ligat ha'Al :Hapoel Be'er Sheva Beitar Jerusalem</t>
  </si>
  <si>
    <t>Eng. National :Wrexham Solihull</t>
  </si>
  <si>
    <t>Sco. Premiership :Aberdeen Ross County</t>
  </si>
  <si>
    <t>Qatar: Premier League :Al Duhail Al Gharafa</t>
  </si>
  <si>
    <t>Eng. National :Wrexham Bromley</t>
  </si>
  <si>
    <t>Qatar: Premier League :Al Duhail Umm Salal</t>
  </si>
  <si>
    <t>NL: Eerste Divisie :Den Haag MVV Maastricht</t>
  </si>
  <si>
    <t>NL: Eerste Divisie :Roda TOP Oss</t>
  </si>
  <si>
    <t>Sco: League One :Dunfermline Peterhead</t>
  </si>
  <si>
    <t>Sco. Premiership :Hibernian Dundee United</t>
  </si>
  <si>
    <t>Eng. League One :Sheffield Weds Fleetwood Town</t>
  </si>
  <si>
    <t>Tur. S√ºper Lig :Trabzonspor Istanbulspor</t>
  </si>
  <si>
    <t>Bel. First Division B :Beerschot-Wilrijk KRC Genk II</t>
  </si>
  <si>
    <t>Australia: A-League :Melbourne City Adelaide United</t>
  </si>
  <si>
    <t>Switzerland: Super League :Young Boys Winterthur</t>
  </si>
  <si>
    <t>Paraguay: Division 1 :Cerro Porte√±o Sportivo Ameliano</t>
  </si>
  <si>
    <t>Tur. Super Lig :Konyaspor Istanbulspor</t>
  </si>
  <si>
    <t>NL: Eerste Divisie :Heracles Jong Utrecht</t>
  </si>
  <si>
    <t>NL: Eerste Divisie :Willem II Helmond Sport</t>
  </si>
  <si>
    <t>Sco: League One :Alloa Peterhead</t>
  </si>
  <si>
    <t>Qatar: Premier League :Al Duhail Al Ahli</t>
  </si>
  <si>
    <t>NL: Eerste Divisie :Roda MVV Maastricht</t>
  </si>
  <si>
    <t>Czech Republic: Czech Liga :Sparta Praha Mlad√° Boleslav</t>
  </si>
  <si>
    <t>Eng. Premiership :Arsenal Brentford</t>
  </si>
  <si>
    <t>Eng. National :Wrexham Wealdstone</t>
  </si>
  <si>
    <t>Bolivia: Liga De Futbol Prof :Nacional Potos√≠ Blooming</t>
  </si>
  <si>
    <t>Qatar: Premier League :Al Duhail Al Markhiya</t>
  </si>
  <si>
    <t>Eng. Premiership :Liverpool Everton</t>
  </si>
  <si>
    <t>Eng. National :Notts County Barnet</t>
  </si>
  <si>
    <t>Eng. League One :Sheffield Weds Morecambe</t>
  </si>
  <si>
    <t>Denmark: 1st Division :Vejle Fremad Amager</t>
  </si>
  <si>
    <t>Eng. League One :Sheffield Weds Milton Keynes Dons</t>
  </si>
  <si>
    <t>Bolivia: Liga De Futbol Prof :Guabir√° Real Tomayapo</t>
  </si>
  <si>
    <t>Czech Republic: Czech Liga :Sparta Praha Jablonec</t>
  </si>
  <si>
    <t>Mexico: Liga MX :America Tijuana</t>
  </si>
  <si>
    <t>Mexico: Liga MX :Pachuca Toluca</t>
  </si>
  <si>
    <t>NL: Eerste Divisie :Heracles Telstar</t>
  </si>
  <si>
    <t>Eng. Championship :Burnley Huddersfield</t>
  </si>
  <si>
    <t>Bel. Jupiler Pro League :Genk Oostende</t>
  </si>
  <si>
    <t>USA: MLS :Austin Saint Louis City</t>
  </si>
  <si>
    <t>Ger. Bundesliga I :Bayern Munich Union Berlin</t>
  </si>
  <si>
    <t>Eng. Championship :Swansea Rotherham</t>
  </si>
  <si>
    <t>Colombia: Primera B :Deportes Quindio Barranquilla</t>
  </si>
  <si>
    <t>Austria: 2. Liga :Lafnitz Vorwarts Steyr</t>
  </si>
  <si>
    <t>France: National :Le Mans Bastia-Borgo</t>
  </si>
  <si>
    <t>Eng. League One :Derby Shrewsbury</t>
  </si>
  <si>
    <t>Sco: League One :Falkirk Peterhead</t>
  </si>
  <si>
    <t>Israel: Ligat ha'Al :Maccabi Tel Aviv Hapoel Katamon</t>
  </si>
  <si>
    <t>Bolivia: Liga De Futbol Prof :Royal Pari Santa Cruz</t>
  </si>
  <si>
    <t>Croatia: 1. HNL :Dinamo Zagreb Osijek</t>
  </si>
  <si>
    <t>NL. Eredivisie :Ajax Nijmegen</t>
  </si>
  <si>
    <t>Spain: La Liga :Barcelona Valencia</t>
  </si>
  <si>
    <t>Ecuador: Liga Pro :Universidad Cat√≥lica Guayaquil City</t>
  </si>
  <si>
    <t>Denmark: 1st Division :Vejle Vendsyssel</t>
  </si>
  <si>
    <t>NL: Eerste Divisie :Graafschap Helmond Sport</t>
  </si>
  <si>
    <t>Date &amp; Time</t>
  </si>
  <si>
    <t>Fixture</t>
  </si>
  <si>
    <t>Odds</t>
  </si>
  <si>
    <t>Acca Odds</t>
  </si>
  <si>
    <t>Result</t>
  </si>
  <si>
    <t>Bet No.</t>
  </si>
  <si>
    <t>Winners</t>
  </si>
  <si>
    <t>W</t>
  </si>
  <si>
    <t>L</t>
  </si>
  <si>
    <t>Bolivia: Liga De Futbol Prof :Nacional Potos√≠ Club Universitario</t>
  </si>
  <si>
    <t>Peru: Primera Divisi√≥n :Deportivo Municipal Universidad San Marten</t>
  </si>
  <si>
    <t>China: League One :Hebei Kungfu Shanghai Jiading</t>
  </si>
  <si>
    <t>Brazil: Serie A :Palmeiras America Mineiro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</si>
</sst>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;[Red]\-0.00\ "/>
    <numFmt numFmtId="165" formatCode="_(&quot;$&quot;* #,##0.00_);_(&quot;$&quot;* \(#,##0.00\);_(&quot;$&quot;* &quot;-&quot;??_);_(@_)"/>
  </numFmts>
  <fonts count="11">
    <font>
      <sz val="12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/>
    <font>
      <b/>
      <sz val="10.0"/>
      <color theme="1"/>
      <name val="Calibri"/>
    </font>
    <font>
      <sz val="12.0"/>
      <color theme="0"/>
      <name val="Calibri"/>
    </font>
    <font>
      <b/>
      <sz val="12.0"/>
      <color theme="0"/>
      <name val="Calibri"/>
    </font>
    <font>
      <sz val="10.0"/>
      <color theme="1"/>
      <name val="Calibri"/>
    </font>
    <font>
      <sz val="11.0"/>
      <color rgb="FF0000FF"/>
      <name val="Verdana"/>
    </font>
    <font>
      <color theme="1"/>
      <name val="Calibri"/>
      <scheme val="minor"/>
    </font>
    <font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</fills>
  <borders count="56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/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/>
      <right/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2" fillId="2" fontId="2" numFmtId="0" xfId="0" applyAlignment="1" applyBorder="1" applyFill="1" applyFont="1">
      <alignment shrinkToFit="0" wrapText="1"/>
    </xf>
    <xf borderId="3" fillId="2" fontId="2" numFmtId="0" xfId="0" applyAlignment="1" applyBorder="1" applyFont="1">
      <alignment shrinkToFit="0" wrapText="1"/>
    </xf>
    <xf borderId="4" fillId="2" fontId="2" numFmtId="0" xfId="0" applyAlignment="1" applyBorder="1" applyFont="1">
      <alignment shrinkToFit="0" wrapText="1"/>
    </xf>
    <xf borderId="2" fillId="3" fontId="2" numFmtId="0" xfId="0" applyAlignment="1" applyBorder="1" applyFill="1" applyFont="1">
      <alignment shrinkToFit="0" wrapText="1"/>
    </xf>
    <xf borderId="3" fillId="3" fontId="2" numFmtId="0" xfId="0" applyAlignment="1" applyBorder="1" applyFont="1">
      <alignment shrinkToFit="0" wrapText="1"/>
    </xf>
    <xf borderId="4" fillId="3" fontId="2" numFmtId="0" xfId="0" applyAlignment="1" applyBorder="1" applyFont="1">
      <alignment shrinkToFit="0" wrapText="1"/>
    </xf>
    <xf borderId="2" fillId="2" fontId="2" numFmtId="1" xfId="0" applyAlignment="1" applyBorder="1" applyFont="1" applyNumberFormat="1">
      <alignment horizontal="center" shrinkToFit="0" wrapText="1"/>
    </xf>
    <xf borderId="3" fillId="2" fontId="2" numFmtId="1" xfId="0" applyAlignment="1" applyBorder="1" applyFont="1" applyNumberFormat="1">
      <alignment horizontal="center" shrinkToFit="0" wrapText="1"/>
    </xf>
    <xf borderId="5" fillId="2" fontId="2" numFmtId="10" xfId="0" applyAlignment="1" applyBorder="1" applyFont="1" applyNumberFormat="1">
      <alignment horizontal="center" shrinkToFit="0" wrapText="1"/>
    </xf>
    <xf borderId="2" fillId="4" fontId="2" numFmtId="0" xfId="0" applyAlignment="1" applyBorder="1" applyFill="1" applyFont="1">
      <alignment shrinkToFit="0" wrapText="1"/>
    </xf>
    <xf borderId="3" fillId="4" fontId="2" numFmtId="0" xfId="0" applyAlignment="1" applyBorder="1" applyFont="1">
      <alignment shrinkToFit="0" wrapText="1"/>
    </xf>
    <xf borderId="5" fillId="4" fontId="2" numFmtId="0" xfId="0" applyAlignment="1" applyBorder="1" applyFont="1">
      <alignment shrinkToFit="0" wrapText="1"/>
    </xf>
    <xf borderId="6" fillId="3" fontId="1" numFmtId="0" xfId="0" applyAlignment="1" applyBorder="1" applyFont="1">
      <alignment shrinkToFit="0" wrapText="1"/>
    </xf>
    <xf borderId="7" fillId="5" fontId="4" numFmtId="164" xfId="0" applyBorder="1" applyFill="1" applyFont="1" applyNumberFormat="1"/>
    <xf borderId="8" fillId="5" fontId="4" numFmtId="164" xfId="0" applyBorder="1" applyFont="1" applyNumberFormat="1"/>
    <xf borderId="9" fillId="0" fontId="1" numFmtId="22" xfId="0" applyBorder="1" applyFont="1" applyNumberFormat="1"/>
    <xf borderId="9" fillId="0" fontId="1" numFmtId="0" xfId="0" applyBorder="1" applyFont="1"/>
    <xf borderId="9" fillId="0" fontId="1" numFmtId="10" xfId="0" applyBorder="1" applyFont="1" applyNumberFormat="1"/>
    <xf borderId="10" fillId="0" fontId="1" numFmtId="0" xfId="0" applyBorder="1" applyFont="1"/>
    <xf borderId="11" fillId="6" fontId="5" numFmtId="0" xfId="0" applyBorder="1" applyFill="1" applyFont="1"/>
    <xf borderId="12" fillId="6" fontId="5" numFmtId="2" xfId="0" applyBorder="1" applyFont="1" applyNumberFormat="1"/>
    <xf borderId="13" fillId="6" fontId="6" numFmtId="9" xfId="0" applyBorder="1" applyFont="1" applyNumberFormat="1"/>
    <xf borderId="11" fillId="2" fontId="1" numFmtId="1" xfId="0" applyAlignment="1" applyBorder="1" applyFont="1" applyNumberFormat="1">
      <alignment horizontal="center"/>
    </xf>
    <xf borderId="12" fillId="2" fontId="1" numFmtId="1" xfId="0" applyAlignment="1" applyBorder="1" applyFont="1" applyNumberFormat="1">
      <alignment horizontal="center"/>
    </xf>
    <xf borderId="14" fillId="2" fontId="1" numFmtId="10" xfId="0" applyAlignment="1" applyBorder="1" applyFont="1" applyNumberFormat="1">
      <alignment horizontal="center"/>
    </xf>
    <xf borderId="11" fillId="4" fontId="1" numFmtId="1" xfId="0" applyBorder="1" applyFont="1" applyNumberFormat="1"/>
    <xf borderId="12" fillId="4" fontId="1" numFmtId="1" xfId="0" applyBorder="1" applyFont="1" applyNumberFormat="1"/>
    <xf borderId="12" fillId="4" fontId="2" numFmtId="1" xfId="0" applyBorder="1" applyFont="1" applyNumberFormat="1"/>
    <xf borderId="12" fillId="4" fontId="2" numFmtId="9" xfId="0" applyBorder="1" applyFont="1" applyNumberFormat="1"/>
    <xf borderId="14" fillId="4" fontId="2" numFmtId="10" xfId="0" applyBorder="1" applyFont="1" applyNumberFormat="1"/>
    <xf borderId="15" fillId="0" fontId="1" numFmtId="0" xfId="0" applyBorder="1" applyFont="1"/>
    <xf borderId="9" fillId="0" fontId="1" numFmtId="1" xfId="0" applyBorder="1" applyFont="1" applyNumberFormat="1"/>
    <xf borderId="9" fillId="0" fontId="1" numFmtId="9" xfId="0" applyBorder="1" applyFont="1" applyNumberFormat="1"/>
    <xf borderId="10" fillId="0" fontId="1" numFmtId="9" xfId="0" applyBorder="1" applyFont="1" applyNumberFormat="1"/>
    <xf borderId="11" fillId="5" fontId="7" numFmtId="164" xfId="0" applyBorder="1" applyFont="1" applyNumberFormat="1"/>
    <xf borderId="14" fillId="5" fontId="8" numFmtId="165" xfId="0" applyBorder="1" applyFont="1" applyNumberFormat="1"/>
    <xf borderId="16" fillId="0" fontId="1" numFmtId="22" xfId="0" applyBorder="1" applyFont="1" applyNumberFormat="1"/>
    <xf borderId="16" fillId="0" fontId="1" numFmtId="0" xfId="0" applyBorder="1" applyFont="1"/>
    <xf borderId="16" fillId="0" fontId="1" numFmtId="10" xfId="0" applyBorder="1" applyFont="1" applyNumberFormat="1"/>
    <xf borderId="17" fillId="0" fontId="1" numFmtId="0" xfId="0" applyBorder="1" applyFont="1"/>
    <xf borderId="18" fillId="6" fontId="5" numFmtId="0" xfId="0" applyBorder="1" applyFont="1"/>
    <xf borderId="19" fillId="6" fontId="6" numFmtId="9" xfId="0" applyBorder="1" applyFont="1" applyNumberFormat="1"/>
    <xf borderId="18" fillId="2" fontId="1" numFmtId="1" xfId="0" applyAlignment="1" applyBorder="1" applyFont="1" applyNumberFormat="1">
      <alignment horizontal="center"/>
    </xf>
    <xf borderId="16" fillId="2" fontId="1" numFmtId="1" xfId="0" applyAlignment="1" applyBorder="1" applyFont="1" applyNumberFormat="1">
      <alignment horizontal="center"/>
    </xf>
    <xf borderId="20" fillId="2" fontId="1" numFmtId="10" xfId="0" applyAlignment="1" applyBorder="1" applyFont="1" applyNumberFormat="1">
      <alignment horizontal="center"/>
    </xf>
    <xf borderId="18" fillId="4" fontId="1" numFmtId="1" xfId="0" applyBorder="1" applyFont="1" applyNumberFormat="1"/>
    <xf borderId="16" fillId="4" fontId="1" numFmtId="1" xfId="0" applyBorder="1" applyFont="1" applyNumberFormat="1"/>
    <xf borderId="16" fillId="4" fontId="2" numFmtId="1" xfId="0" applyBorder="1" applyFont="1" applyNumberFormat="1"/>
    <xf borderId="16" fillId="4" fontId="2" numFmtId="9" xfId="0" applyBorder="1" applyFont="1" applyNumberFormat="1"/>
    <xf borderId="20" fillId="4" fontId="2" numFmtId="10" xfId="0" applyBorder="1" applyFont="1" applyNumberFormat="1"/>
    <xf borderId="21" fillId="0" fontId="1" numFmtId="1" xfId="0" applyBorder="1" applyFont="1" applyNumberFormat="1"/>
    <xf borderId="16" fillId="0" fontId="1" numFmtId="1" xfId="0" applyBorder="1" applyFont="1" applyNumberFormat="1"/>
    <xf borderId="16" fillId="0" fontId="1" numFmtId="9" xfId="0" applyBorder="1" applyFont="1" applyNumberFormat="1"/>
    <xf borderId="17" fillId="0" fontId="1" numFmtId="9" xfId="0" applyBorder="1" applyFont="1" applyNumberFormat="1"/>
    <xf borderId="18" fillId="5" fontId="7" numFmtId="164" xfId="0" applyBorder="1" applyFont="1" applyNumberFormat="1"/>
    <xf borderId="20" fillId="5" fontId="8" numFmtId="165" xfId="0" applyBorder="1" applyFont="1" applyNumberFormat="1"/>
    <xf borderId="16" fillId="3" fontId="1" numFmtId="22" xfId="0" applyBorder="1" applyFont="1" applyNumberFormat="1"/>
    <xf borderId="16" fillId="3" fontId="1" numFmtId="0" xfId="0" applyBorder="1" applyFont="1"/>
    <xf borderId="16" fillId="3" fontId="1" numFmtId="10" xfId="0" applyBorder="1" applyFont="1" applyNumberFormat="1"/>
    <xf borderId="19" fillId="3" fontId="1" numFmtId="0" xfId="0" applyBorder="1" applyFont="1"/>
    <xf borderId="0" fillId="0" fontId="1" numFmtId="22" xfId="0" applyFont="1" applyNumberFormat="1"/>
    <xf borderId="0" fillId="0" fontId="9" numFmtId="0" xfId="0" applyFont="1"/>
    <xf borderId="0" fillId="0" fontId="1" numFmtId="10" xfId="0" applyFont="1" applyNumberFormat="1"/>
    <xf borderId="16" fillId="2" fontId="1" numFmtId="22" xfId="0" applyBorder="1" applyFont="1" applyNumberFormat="1"/>
    <xf borderId="16" fillId="2" fontId="1" numFmtId="0" xfId="0" applyBorder="1" applyFont="1"/>
    <xf borderId="16" fillId="2" fontId="1" numFmtId="10" xfId="0" applyBorder="1" applyFont="1" applyNumberFormat="1"/>
    <xf borderId="19" fillId="2" fontId="1" numFmtId="0" xfId="0" applyBorder="1" applyFont="1"/>
    <xf borderId="21" fillId="0" fontId="1" numFmtId="0" xfId="0" applyBorder="1" applyFont="1"/>
    <xf borderId="16" fillId="6" fontId="5" numFmtId="0" xfId="0" applyBorder="1" applyFont="1"/>
    <xf borderId="16" fillId="6" fontId="5" numFmtId="2" xfId="0" applyBorder="1" applyFont="1" applyNumberFormat="1"/>
    <xf borderId="16" fillId="6" fontId="6" numFmtId="9" xfId="0" applyBorder="1" applyFont="1" applyNumberFormat="1"/>
    <xf borderId="16" fillId="2" fontId="1" numFmtId="10" xfId="0" applyAlignment="1" applyBorder="1" applyFont="1" applyNumberFormat="1">
      <alignment horizontal="center"/>
    </xf>
    <xf borderId="16" fillId="4" fontId="2" numFmtId="10" xfId="0" applyBorder="1" applyFont="1" applyNumberFormat="1"/>
    <xf borderId="16" fillId="5" fontId="7" numFmtId="164" xfId="0" applyBorder="1" applyFont="1" applyNumberFormat="1"/>
    <xf borderId="16" fillId="5" fontId="8" numFmtId="165" xfId="0" applyBorder="1" applyFont="1" applyNumberFormat="1"/>
    <xf borderId="12" fillId="2" fontId="1" numFmtId="22" xfId="0" applyBorder="1" applyFont="1" applyNumberFormat="1"/>
    <xf borderId="12" fillId="2" fontId="1" numFmtId="0" xfId="0" applyBorder="1" applyFont="1"/>
    <xf borderId="12" fillId="2" fontId="1" numFmtId="10" xfId="0" applyBorder="1" applyFont="1" applyNumberFormat="1"/>
    <xf borderId="22" fillId="6" fontId="5" numFmtId="0" xfId="0" applyBorder="1" applyFont="1"/>
    <xf borderId="12" fillId="6" fontId="6" numFmtId="9" xfId="0" applyBorder="1" applyFont="1" applyNumberFormat="1"/>
    <xf borderId="23" fillId="2" fontId="1" numFmtId="1" xfId="0" applyAlignment="1" applyBorder="1" applyFont="1" applyNumberFormat="1">
      <alignment horizontal="center"/>
    </xf>
    <xf borderId="24" fillId="6" fontId="5" numFmtId="0" xfId="0" applyBorder="1" applyFont="1"/>
    <xf borderId="25" fillId="2" fontId="1" numFmtId="22" xfId="0" applyBorder="1" applyFont="1" applyNumberFormat="1"/>
    <xf borderId="25" fillId="2" fontId="1" numFmtId="0" xfId="0" applyBorder="1" applyFont="1"/>
    <xf borderId="25" fillId="2" fontId="1" numFmtId="10" xfId="0" applyBorder="1" applyFont="1" applyNumberFormat="1"/>
    <xf borderId="26" fillId="6" fontId="5" numFmtId="0" xfId="0" applyBorder="1" applyFont="1"/>
    <xf borderId="25" fillId="6" fontId="5" numFmtId="2" xfId="0" applyBorder="1" applyFont="1" applyNumberFormat="1"/>
    <xf borderId="25" fillId="6" fontId="6" numFmtId="9" xfId="0" applyBorder="1" applyFont="1" applyNumberFormat="1"/>
    <xf borderId="25" fillId="2" fontId="1" numFmtId="1" xfId="0" applyAlignment="1" applyBorder="1" applyFont="1" applyNumberFormat="1">
      <alignment horizontal="center"/>
    </xf>
    <xf borderId="25" fillId="2" fontId="1" numFmtId="10" xfId="0" applyAlignment="1" applyBorder="1" applyFont="1" applyNumberFormat="1">
      <alignment horizontal="center"/>
    </xf>
    <xf borderId="12" fillId="6" fontId="5" numFmtId="0" xfId="0" applyBorder="1" applyFont="1"/>
    <xf borderId="12" fillId="6" fontId="5" numFmtId="9" xfId="0" applyBorder="1" applyFont="1" applyNumberFormat="1"/>
    <xf borderId="2" fillId="2" fontId="2" numFmtId="0" xfId="0" applyBorder="1" applyFont="1"/>
    <xf borderId="3" fillId="2" fontId="2" numFmtId="0" xfId="0" applyBorder="1" applyFont="1"/>
    <xf borderId="5" fillId="2" fontId="2" numFmtId="0" xfId="0" applyBorder="1" applyFont="1"/>
    <xf borderId="27" fillId="0" fontId="2" numFmtId="0" xfId="0" applyBorder="1" applyFont="1"/>
    <xf borderId="4" fillId="2" fontId="2" numFmtId="0" xfId="0" applyBorder="1" applyFont="1"/>
    <xf borderId="6" fillId="5" fontId="4" numFmtId="164" xfId="0" applyBorder="1" applyFont="1" applyNumberFormat="1"/>
    <xf borderId="11" fillId="2" fontId="1" numFmtId="22" xfId="0" applyBorder="1" applyFont="1" applyNumberFormat="1"/>
    <xf borderId="14" fillId="2" fontId="1" numFmtId="0" xfId="0" applyBorder="1" applyFont="1"/>
    <xf borderId="28" fillId="6" fontId="5" numFmtId="2" xfId="0" applyAlignment="1" applyBorder="1" applyFont="1" applyNumberFormat="1">
      <alignment horizontal="center" shrinkToFit="0" vertical="center" wrapText="1"/>
    </xf>
    <xf borderId="11" fillId="2" fontId="1" numFmtId="0" xfId="0" applyBorder="1" applyFont="1"/>
    <xf borderId="29" fillId="2" fontId="1" numFmtId="0" xfId="0" applyAlignment="1" applyBorder="1" applyFont="1">
      <alignment horizontal="center" shrinkToFit="0" vertical="center" wrapText="1"/>
    </xf>
    <xf borderId="30" fillId="2" fontId="1" numFmtId="9" xfId="0" applyAlignment="1" applyBorder="1" applyFont="1" applyNumberFormat="1">
      <alignment horizontal="center" shrinkToFit="0" vertical="center" wrapText="1"/>
    </xf>
    <xf borderId="31" fillId="4" fontId="1" numFmtId="0" xfId="0" applyAlignment="1" applyBorder="1" applyFont="1">
      <alignment horizontal="center" shrinkToFit="0" vertical="center" wrapText="1"/>
    </xf>
    <xf borderId="29" fillId="4" fontId="1" numFmtId="0" xfId="0" applyAlignment="1" applyBorder="1" applyFont="1">
      <alignment horizontal="center" shrinkToFit="0" vertical="center" wrapText="1"/>
    </xf>
    <xf borderId="29" fillId="4" fontId="2" numFmtId="0" xfId="0" applyAlignment="1" applyBorder="1" applyFont="1">
      <alignment horizontal="center" shrinkToFit="0" vertical="center" wrapText="1"/>
    </xf>
    <xf borderId="29" fillId="4" fontId="2" numFmtId="9" xfId="0" applyAlignment="1" applyBorder="1" applyFont="1" applyNumberFormat="1">
      <alignment horizontal="center" shrinkToFit="0" vertical="center" wrapText="1"/>
    </xf>
    <xf borderId="32" fillId="4" fontId="2" numFmtId="9" xfId="0" applyAlignment="1" applyBorder="1" applyFont="1" applyNumberFormat="1">
      <alignment horizontal="center" shrinkToFit="0" vertical="center" wrapText="1"/>
    </xf>
    <xf borderId="23" fillId="5" fontId="7" numFmtId="164" xfId="0" applyBorder="1" applyFont="1" applyNumberFormat="1"/>
    <xf borderId="23" fillId="5" fontId="8" numFmtId="165" xfId="0" applyBorder="1" applyFont="1" applyNumberFormat="1"/>
    <xf borderId="18" fillId="2" fontId="1" numFmtId="22" xfId="0" applyBorder="1" applyFont="1" applyNumberFormat="1"/>
    <xf borderId="20" fillId="2" fontId="1" numFmtId="0" xfId="0" applyBorder="1" applyFont="1"/>
    <xf borderId="33" fillId="0" fontId="3" numFmtId="0" xfId="0" applyBorder="1" applyFont="1"/>
    <xf borderId="18" fillId="2" fontId="1" numFmtId="0" xfId="0" applyBorder="1" applyFont="1"/>
    <xf borderId="9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37" fillId="6" fontId="5" numFmtId="2" xfId="0" applyAlignment="1" applyBorder="1" applyFont="1" applyNumberFormat="1">
      <alignment horizontal="center" shrinkToFit="0" vertical="center" wrapText="1"/>
    </xf>
    <xf borderId="38" fillId="2" fontId="1" numFmtId="0" xfId="0" applyAlignment="1" applyBorder="1" applyFont="1">
      <alignment horizontal="center" shrinkToFit="0" vertical="center" wrapText="1"/>
    </xf>
    <xf borderId="39" fillId="2" fontId="1" numFmtId="9" xfId="0" applyAlignment="1" applyBorder="1" applyFont="1" applyNumberFormat="1">
      <alignment horizontal="center" shrinkToFit="0" vertical="center" wrapText="1"/>
    </xf>
    <xf borderId="40" fillId="4" fontId="1" numFmtId="1" xfId="0" applyAlignment="1" applyBorder="1" applyFont="1" applyNumberFormat="1">
      <alignment horizontal="center" shrinkToFit="0" vertical="center" wrapText="1"/>
    </xf>
    <xf borderId="38" fillId="4" fontId="1" numFmtId="1" xfId="0" applyAlignment="1" applyBorder="1" applyFont="1" applyNumberFormat="1">
      <alignment horizontal="center" shrinkToFit="0" vertical="center" wrapText="1"/>
    </xf>
    <xf borderId="38" fillId="4" fontId="2" numFmtId="1" xfId="0" applyAlignment="1" applyBorder="1" applyFont="1" applyNumberFormat="1">
      <alignment horizontal="center" shrinkToFit="0" vertical="center" wrapText="1"/>
    </xf>
    <xf borderId="38" fillId="4" fontId="2" numFmtId="10" xfId="0" applyAlignment="1" applyBorder="1" applyFont="1" applyNumberFormat="1">
      <alignment horizontal="center" shrinkToFit="0" vertical="center" wrapText="1"/>
    </xf>
    <xf borderId="41" fillId="4" fontId="2" numFmtId="10" xfId="0" applyAlignment="1" applyBorder="1" applyFont="1" applyNumberFormat="1">
      <alignment horizontal="center" shrinkToFit="0" vertical="center" wrapText="1"/>
    </xf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45" fillId="0" fontId="3" numFmtId="0" xfId="0" applyBorder="1" applyFont="1"/>
    <xf borderId="46" fillId="2" fontId="1" numFmtId="0" xfId="0" applyBorder="1" applyFont="1"/>
    <xf borderId="38" fillId="2" fontId="1" numFmtId="9" xfId="0" applyAlignment="1" applyBorder="1" applyFont="1" applyNumberFormat="1">
      <alignment horizontal="center" shrinkToFit="0" vertical="center" wrapText="1"/>
    </xf>
    <xf borderId="47" fillId="4" fontId="1" numFmtId="1" xfId="0" applyAlignment="1" applyBorder="1" applyFont="1" applyNumberFormat="1">
      <alignment horizontal="center" shrinkToFit="0" vertical="center" wrapText="1"/>
    </xf>
    <xf borderId="48" fillId="2" fontId="1" numFmtId="22" xfId="0" applyBorder="1" applyFont="1" applyNumberFormat="1"/>
    <xf borderId="49" fillId="2" fontId="1" numFmtId="0" xfId="0" applyBorder="1" applyFont="1"/>
    <xf borderId="50" fillId="2" fontId="1" numFmtId="0" xfId="0" applyBorder="1" applyFont="1"/>
    <xf borderId="51" fillId="0" fontId="3" numFmtId="0" xfId="0" applyBorder="1" applyFont="1"/>
    <xf borderId="52" fillId="2" fontId="1" numFmtId="0" xfId="0" applyBorder="1" applyFont="1"/>
    <xf borderId="53" fillId="0" fontId="3" numFmtId="0" xfId="0" applyBorder="1" applyFont="1"/>
    <xf borderId="38" fillId="6" fontId="5" numFmtId="2" xfId="0" applyAlignment="1" applyBorder="1" applyFont="1" applyNumberFormat="1">
      <alignment horizontal="center" shrinkToFit="0" vertical="center" wrapText="1"/>
    </xf>
    <xf borderId="54" fillId="2" fontId="1" numFmtId="0" xfId="0" applyBorder="1" applyFont="1"/>
    <xf borderId="54" fillId="2" fontId="10" numFmtId="0" xfId="0" applyBorder="1" applyFont="1"/>
    <xf borderId="55" fillId="2" fontId="10" numFmtId="0" xfId="0" applyBorder="1" applyFont="1"/>
    <xf borderId="23" fillId="2" fontId="10" numFmtId="0" xfId="0" applyBorder="1" applyFont="1"/>
    <xf borderId="23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15.11"/>
    <col customWidth="1" min="2" max="2" width="49.11"/>
    <col customWidth="1" hidden="1" min="3" max="11" width="10.78"/>
    <col customWidth="1" hidden="1" min="12" max="12" width="5.89"/>
    <col customWidth="1" min="13" max="13" width="8.67"/>
    <col customWidth="1" min="14" max="14" width="7.44"/>
    <col customWidth="1" min="15" max="16" width="10.78"/>
    <col customWidth="1" min="17" max="17" width="9.44"/>
    <col customWidth="1" min="18" max="18" width="10.44"/>
    <col customWidth="1" min="19" max="21" width="10.78"/>
    <col customWidth="1" min="22" max="22" width="10.0"/>
    <col customWidth="1" hidden="1" min="23" max="23" width="11.67"/>
    <col customWidth="1" hidden="1" min="24" max="27" width="11.0"/>
    <col customWidth="1" hidden="1" min="28" max="28" width="11.33"/>
    <col customWidth="1" hidden="1" min="29" max="29" width="12.33"/>
    <col customWidth="1" hidden="1" min="30" max="31" width="11.0"/>
    <col customWidth="1" min="32" max="32" width="10.22"/>
    <col customWidth="1" min="33" max="33" width="13.56"/>
  </cols>
  <sheetData>
    <row r="1" ht="16.5" customHeight="1">
      <c r="M1" s="1"/>
      <c r="N1" s="1"/>
      <c r="O1" s="2"/>
      <c r="P1" s="3" t="s">
        <v>0</v>
      </c>
      <c r="Q1" s="4"/>
      <c r="R1" s="4"/>
      <c r="S1" s="4"/>
      <c r="T1" s="4"/>
      <c r="U1" s="4"/>
      <c r="V1" s="4"/>
      <c r="W1" s="5" t="s">
        <v>1</v>
      </c>
    </row>
    <row r="2" ht="15.7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8" t="s">
        <v>9</v>
      </c>
      <c r="I2" s="9" t="s">
        <v>10</v>
      </c>
      <c r="J2" s="10" t="s">
        <v>11</v>
      </c>
      <c r="K2" s="10" t="s">
        <v>12</v>
      </c>
      <c r="L2" s="11" t="s">
        <v>13</v>
      </c>
      <c r="M2" s="12" t="s">
        <v>14</v>
      </c>
      <c r="N2" s="13" t="s">
        <v>15</v>
      </c>
      <c r="O2" s="14" t="s">
        <v>16</v>
      </c>
      <c r="P2" s="15" t="s">
        <v>17</v>
      </c>
      <c r="Q2" s="16" t="s">
        <v>18</v>
      </c>
      <c r="R2" s="16" t="s">
        <v>19</v>
      </c>
      <c r="S2" s="16" t="s">
        <v>20</v>
      </c>
      <c r="T2" s="16" t="s">
        <v>21</v>
      </c>
      <c r="U2" s="16" t="s">
        <v>22</v>
      </c>
      <c r="V2" s="17" t="s">
        <v>23</v>
      </c>
      <c r="W2" s="18" t="s">
        <v>17</v>
      </c>
      <c r="X2" s="18" t="s">
        <v>24</v>
      </c>
      <c r="Y2" s="18" t="s">
        <v>18</v>
      </c>
      <c r="Z2" s="18" t="s">
        <v>25</v>
      </c>
      <c r="AA2" s="18" t="s">
        <v>26</v>
      </c>
      <c r="AB2" s="18" t="s">
        <v>20</v>
      </c>
      <c r="AC2" s="18" t="s">
        <v>21</v>
      </c>
      <c r="AD2" s="18" t="s">
        <v>22</v>
      </c>
      <c r="AE2" s="18" t="s">
        <v>23</v>
      </c>
      <c r="AF2" s="19" t="s">
        <v>27</v>
      </c>
      <c r="AG2" s="20" t="s">
        <v>28</v>
      </c>
    </row>
    <row r="3" ht="15.75" customHeight="1">
      <c r="A3" s="21">
        <v>44655.604166666664</v>
      </c>
      <c r="B3" s="22" t="s">
        <v>29</v>
      </c>
      <c r="C3" s="23">
        <v>0.8089</v>
      </c>
      <c r="D3" s="23">
        <v>0.1335</v>
      </c>
      <c r="E3" s="23">
        <v>0.0576</v>
      </c>
      <c r="F3" s="22">
        <v>1.28</v>
      </c>
      <c r="G3" s="22">
        <v>4.76</v>
      </c>
      <c r="H3" s="24">
        <v>10.18</v>
      </c>
      <c r="I3" s="25" t="s">
        <v>30</v>
      </c>
      <c r="J3" s="26">
        <v>80.89</v>
      </c>
      <c r="K3" s="26">
        <v>1.2362467548522686</v>
      </c>
      <c r="L3" s="27">
        <v>1.0353919999999999</v>
      </c>
      <c r="M3" s="28">
        <v>1.0</v>
      </c>
      <c r="N3" s="29">
        <v>1.0</v>
      </c>
      <c r="O3" s="30">
        <f t="shared" ref="O3:O437" si="1">N3/M3</f>
        <v>1</v>
      </c>
      <c r="P3" s="31">
        <v>10000.0</v>
      </c>
      <c r="Q3" s="32">
        <f t="shared" ref="Q3:Q437" si="2">P3*0.025</f>
        <v>250</v>
      </c>
      <c r="R3" s="32">
        <f>Q3</f>
        <v>250</v>
      </c>
      <c r="S3" s="33">
        <f t="shared" ref="S3:S14" si="3">(F3-1)*Q3</f>
        <v>70</v>
      </c>
      <c r="T3" s="33">
        <f>S3</f>
        <v>70</v>
      </c>
      <c r="U3" s="34">
        <f t="shared" ref="U3:U437" si="4">T3/R3</f>
        <v>0.28</v>
      </c>
      <c r="V3" s="35">
        <f t="shared" ref="V3:V437" si="5">(10000+T3)/10000-100%</f>
        <v>0.007</v>
      </c>
      <c r="W3" s="36">
        <v>10000.0</v>
      </c>
      <c r="X3" s="37">
        <f t="shared" ref="X3:X313" si="6">W3*0.025</f>
        <v>250</v>
      </c>
      <c r="Y3" s="37">
        <f t="shared" ref="Y3:Y313" si="7">X3/(F3-1)</f>
        <v>892.8571429</v>
      </c>
      <c r="Z3" s="38">
        <f t="shared" ref="Z3:Z313" si="8">Y3/W3</f>
        <v>0.08928571429</v>
      </c>
      <c r="AA3" s="37">
        <f>Y3</f>
        <v>892.8571429</v>
      </c>
      <c r="AB3" s="37">
        <f t="shared" ref="AB3:AB14" si="9">X3</f>
        <v>250</v>
      </c>
      <c r="AC3" s="37">
        <f>AB3</f>
        <v>250</v>
      </c>
      <c r="AD3" s="38">
        <f t="shared" ref="AD3:AD437" si="10">AC3/AA3</f>
        <v>0.28</v>
      </c>
      <c r="AE3" s="39">
        <f t="shared" ref="AE3:AE437" si="11">(10000+AC3)/10000-100%</f>
        <v>0.025</v>
      </c>
      <c r="AF3" s="40">
        <f t="shared" ref="AF3:AF388" si="12">MAX(T3,AF2)</f>
        <v>70</v>
      </c>
      <c r="AG3" s="41">
        <f t="shared" ref="AG3:AG437" si="13">T3-AF3</f>
        <v>0</v>
      </c>
    </row>
    <row r="4" ht="15.75" customHeight="1">
      <c r="A4" s="42">
        <v>44656.78125</v>
      </c>
      <c r="B4" s="43" t="s">
        <v>31</v>
      </c>
      <c r="C4" s="44">
        <v>0.7583</v>
      </c>
      <c r="D4" s="44">
        <v>0.1578</v>
      </c>
      <c r="E4" s="44">
        <v>0.0839</v>
      </c>
      <c r="F4" s="43">
        <v>1.28</v>
      </c>
      <c r="G4" s="43">
        <v>5.11</v>
      </c>
      <c r="H4" s="45">
        <v>9.37</v>
      </c>
      <c r="I4" s="46" t="s">
        <v>30</v>
      </c>
      <c r="J4" s="26">
        <v>79.0</v>
      </c>
      <c r="K4" s="26">
        <v>1.2658227848101264</v>
      </c>
      <c r="L4" s="47">
        <v>1.0112</v>
      </c>
      <c r="M4" s="48">
        <v>2.0</v>
      </c>
      <c r="N4" s="49">
        <f t="shared" ref="N4:N14" si="14">N3+1</f>
        <v>2</v>
      </c>
      <c r="O4" s="50">
        <f t="shared" si="1"/>
        <v>1</v>
      </c>
      <c r="P4" s="51">
        <f t="shared" ref="P4:P437" si="15">P3+S3</f>
        <v>10070</v>
      </c>
      <c r="Q4" s="52">
        <f t="shared" si="2"/>
        <v>251.75</v>
      </c>
      <c r="R4" s="52">
        <f t="shared" ref="R4:R437" si="16">R3+Q4</f>
        <v>501.75</v>
      </c>
      <c r="S4" s="53">
        <f t="shared" si="3"/>
        <v>70.49</v>
      </c>
      <c r="T4" s="53">
        <f t="shared" ref="T4:T437" si="17">T3+S4</f>
        <v>140.49</v>
      </c>
      <c r="U4" s="54">
        <f t="shared" si="4"/>
        <v>0.28</v>
      </c>
      <c r="V4" s="55">
        <f t="shared" si="5"/>
        <v>0.014049</v>
      </c>
      <c r="W4" s="56">
        <f t="shared" ref="W4:W313" si="18">W3+AB3</f>
        <v>10250</v>
      </c>
      <c r="X4" s="57">
        <f t="shared" si="6"/>
        <v>256.25</v>
      </c>
      <c r="Y4" s="57">
        <f t="shared" si="7"/>
        <v>915.1785714</v>
      </c>
      <c r="Z4" s="58">
        <f t="shared" si="8"/>
        <v>0.08928571429</v>
      </c>
      <c r="AA4" s="57">
        <f t="shared" ref="AA4:AA313" si="19">AA3+Y4</f>
        <v>1808.035714</v>
      </c>
      <c r="AB4" s="57">
        <f t="shared" si="9"/>
        <v>256.25</v>
      </c>
      <c r="AC4" s="57">
        <f t="shared" ref="AC4:AC313" si="20">AC3+AB4</f>
        <v>506.25</v>
      </c>
      <c r="AD4" s="58">
        <f t="shared" si="10"/>
        <v>0.28</v>
      </c>
      <c r="AE4" s="59">
        <f t="shared" si="11"/>
        <v>0.050625</v>
      </c>
      <c r="AF4" s="60">
        <f t="shared" si="12"/>
        <v>140.49</v>
      </c>
      <c r="AG4" s="61">
        <f t="shared" si="13"/>
        <v>0</v>
      </c>
    </row>
    <row r="5" ht="15.75" customHeight="1">
      <c r="A5" s="42">
        <v>44658.833333333336</v>
      </c>
      <c r="B5" s="43" t="s">
        <v>32</v>
      </c>
      <c r="C5" s="44">
        <v>0.8155</v>
      </c>
      <c r="D5" s="44">
        <v>0.1274</v>
      </c>
      <c r="E5" s="44">
        <v>0.0571</v>
      </c>
      <c r="F5" s="43">
        <v>1.82</v>
      </c>
      <c r="G5" s="43">
        <v>3.17</v>
      </c>
      <c r="H5" s="45">
        <v>4.15</v>
      </c>
      <c r="I5" s="46" t="s">
        <v>30</v>
      </c>
      <c r="J5" s="26">
        <v>81.55</v>
      </c>
      <c r="K5" s="26">
        <v>1.226241569589209</v>
      </c>
      <c r="L5" s="47">
        <v>1.48421</v>
      </c>
      <c r="M5" s="48">
        <v>3.0</v>
      </c>
      <c r="N5" s="49">
        <f t="shared" si="14"/>
        <v>3</v>
      </c>
      <c r="O5" s="50">
        <f t="shared" si="1"/>
        <v>1</v>
      </c>
      <c r="P5" s="51">
        <f t="shared" si="15"/>
        <v>10140.49</v>
      </c>
      <c r="Q5" s="52">
        <f t="shared" si="2"/>
        <v>253.51225</v>
      </c>
      <c r="R5" s="52">
        <f t="shared" si="16"/>
        <v>755.26225</v>
      </c>
      <c r="S5" s="53">
        <f t="shared" si="3"/>
        <v>207.880045</v>
      </c>
      <c r="T5" s="53">
        <f t="shared" si="17"/>
        <v>348.370045</v>
      </c>
      <c r="U5" s="54">
        <f t="shared" si="4"/>
        <v>0.46125706</v>
      </c>
      <c r="V5" s="55">
        <f t="shared" si="5"/>
        <v>0.0348370045</v>
      </c>
      <c r="W5" s="56">
        <f t="shared" si="18"/>
        <v>10506.25</v>
      </c>
      <c r="X5" s="57">
        <f t="shared" si="6"/>
        <v>262.65625</v>
      </c>
      <c r="Y5" s="57">
        <f t="shared" si="7"/>
        <v>320.3125</v>
      </c>
      <c r="Z5" s="58">
        <f t="shared" si="8"/>
        <v>0.03048780488</v>
      </c>
      <c r="AA5" s="57">
        <f t="shared" si="19"/>
        <v>2128.348214</v>
      </c>
      <c r="AB5" s="57">
        <f t="shared" si="9"/>
        <v>262.65625</v>
      </c>
      <c r="AC5" s="57">
        <f t="shared" si="20"/>
        <v>768.90625</v>
      </c>
      <c r="AD5" s="58">
        <f t="shared" si="10"/>
        <v>0.3612690089</v>
      </c>
      <c r="AE5" s="59">
        <f t="shared" si="11"/>
        <v>0.076890625</v>
      </c>
      <c r="AF5" s="60">
        <f t="shared" si="12"/>
        <v>348.370045</v>
      </c>
      <c r="AG5" s="61">
        <f t="shared" si="13"/>
        <v>0</v>
      </c>
    </row>
    <row r="6" ht="15.75" customHeight="1">
      <c r="A6" s="62">
        <v>44659.6875</v>
      </c>
      <c r="B6" s="63" t="s">
        <v>33</v>
      </c>
      <c r="C6" s="64">
        <v>0.6945</v>
      </c>
      <c r="D6" s="64">
        <v>0.1752</v>
      </c>
      <c r="E6" s="64">
        <v>0.1302</v>
      </c>
      <c r="F6" s="63">
        <v>1.76</v>
      </c>
      <c r="G6" s="63">
        <v>3.66</v>
      </c>
      <c r="H6" s="65">
        <v>4.08</v>
      </c>
      <c r="I6" s="46" t="s">
        <v>30</v>
      </c>
      <c r="J6" s="26">
        <v>82.55</v>
      </c>
      <c r="K6" s="26">
        <v>1.2113870381586918</v>
      </c>
      <c r="L6" s="47">
        <v>1.45288</v>
      </c>
      <c r="M6" s="48">
        <v>4.0</v>
      </c>
      <c r="N6" s="49">
        <f t="shared" si="14"/>
        <v>4</v>
      </c>
      <c r="O6" s="50">
        <f t="shared" si="1"/>
        <v>1</v>
      </c>
      <c r="P6" s="51">
        <f t="shared" si="15"/>
        <v>10348.37005</v>
      </c>
      <c r="Q6" s="52">
        <f t="shared" si="2"/>
        <v>258.7092511</v>
      </c>
      <c r="R6" s="52">
        <f t="shared" si="16"/>
        <v>1013.971501</v>
      </c>
      <c r="S6" s="53">
        <f t="shared" si="3"/>
        <v>196.6190309</v>
      </c>
      <c r="T6" s="53">
        <f t="shared" si="17"/>
        <v>544.9890759</v>
      </c>
      <c r="U6" s="54">
        <f t="shared" si="4"/>
        <v>0.5374796779</v>
      </c>
      <c r="V6" s="55">
        <f t="shared" si="5"/>
        <v>0.05449890759</v>
      </c>
      <c r="W6" s="56">
        <f t="shared" si="18"/>
        <v>10768.90625</v>
      </c>
      <c r="X6" s="57">
        <f t="shared" si="6"/>
        <v>269.2226563</v>
      </c>
      <c r="Y6" s="57">
        <f t="shared" si="7"/>
        <v>354.2403372</v>
      </c>
      <c r="Z6" s="58">
        <f t="shared" si="8"/>
        <v>0.03289473684</v>
      </c>
      <c r="AA6" s="57">
        <f t="shared" si="19"/>
        <v>2482.588551</v>
      </c>
      <c r="AB6" s="57">
        <f t="shared" si="9"/>
        <v>269.2226563</v>
      </c>
      <c r="AC6" s="57">
        <f t="shared" si="20"/>
        <v>1038.128906</v>
      </c>
      <c r="AD6" s="58">
        <f t="shared" si="10"/>
        <v>0.4181638982</v>
      </c>
      <c r="AE6" s="59">
        <f t="shared" si="11"/>
        <v>0.1038128906</v>
      </c>
      <c r="AF6" s="60">
        <f t="shared" si="12"/>
        <v>544.9890759</v>
      </c>
      <c r="AG6" s="61">
        <f t="shared" si="13"/>
        <v>0</v>
      </c>
    </row>
    <row r="7" ht="15.75" customHeight="1">
      <c r="A7" s="62">
        <v>44659.75</v>
      </c>
      <c r="B7" s="63" t="s">
        <v>34</v>
      </c>
      <c r="C7" s="64">
        <v>0.7435</v>
      </c>
      <c r="D7" s="64">
        <v>0.1551</v>
      </c>
      <c r="E7" s="64">
        <v>0.1015</v>
      </c>
      <c r="F7" s="63">
        <v>1.38</v>
      </c>
      <c r="G7" s="63">
        <v>4.8</v>
      </c>
      <c r="H7" s="65">
        <v>6.92</v>
      </c>
      <c r="I7" s="46" t="s">
        <v>30</v>
      </c>
      <c r="J7" s="26">
        <v>83.55</v>
      </c>
      <c r="K7" s="26">
        <v>1.196888090963495</v>
      </c>
      <c r="L7" s="47">
        <v>1.15299</v>
      </c>
      <c r="M7" s="48">
        <v>5.0</v>
      </c>
      <c r="N7" s="49">
        <f t="shared" si="14"/>
        <v>5</v>
      </c>
      <c r="O7" s="50">
        <f t="shared" si="1"/>
        <v>1</v>
      </c>
      <c r="P7" s="51">
        <f t="shared" si="15"/>
        <v>10544.98908</v>
      </c>
      <c r="Q7" s="52">
        <f t="shared" si="2"/>
        <v>263.6247269</v>
      </c>
      <c r="R7" s="52">
        <f t="shared" si="16"/>
        <v>1277.596228</v>
      </c>
      <c r="S7" s="53">
        <f t="shared" si="3"/>
        <v>100.1773962</v>
      </c>
      <c r="T7" s="53">
        <f t="shared" si="17"/>
        <v>645.1664721</v>
      </c>
      <c r="U7" s="54">
        <f t="shared" si="4"/>
        <v>0.5049846406</v>
      </c>
      <c r="V7" s="55">
        <f t="shared" si="5"/>
        <v>0.06451664721</v>
      </c>
      <c r="W7" s="56">
        <f t="shared" si="18"/>
        <v>11038.12891</v>
      </c>
      <c r="X7" s="57">
        <f t="shared" si="6"/>
        <v>275.9532227</v>
      </c>
      <c r="Y7" s="57">
        <f t="shared" si="7"/>
        <v>726.1926912</v>
      </c>
      <c r="Z7" s="58">
        <f t="shared" si="8"/>
        <v>0.06578947368</v>
      </c>
      <c r="AA7" s="57">
        <f t="shared" si="19"/>
        <v>3208.781243</v>
      </c>
      <c r="AB7" s="57">
        <f t="shared" si="9"/>
        <v>275.9532227</v>
      </c>
      <c r="AC7" s="57">
        <f t="shared" si="20"/>
        <v>1314.082129</v>
      </c>
      <c r="AD7" s="58">
        <f t="shared" si="10"/>
        <v>0.4095268669</v>
      </c>
      <c r="AE7" s="59">
        <f t="shared" si="11"/>
        <v>0.1314082129</v>
      </c>
      <c r="AF7" s="60">
        <f t="shared" si="12"/>
        <v>645.1664721</v>
      </c>
      <c r="AG7" s="61">
        <f t="shared" si="13"/>
        <v>0</v>
      </c>
    </row>
    <row r="8" ht="15.75" customHeight="1">
      <c r="A8" s="62">
        <v>44659.75</v>
      </c>
      <c r="B8" s="63" t="s">
        <v>35</v>
      </c>
      <c r="C8" s="64">
        <v>0.7427</v>
      </c>
      <c r="D8" s="64">
        <v>0.1578</v>
      </c>
      <c r="E8" s="64">
        <v>0.0995</v>
      </c>
      <c r="F8" s="63">
        <v>1.3</v>
      </c>
      <c r="G8" s="63">
        <v>5.18</v>
      </c>
      <c r="H8" s="65">
        <v>8.69</v>
      </c>
      <c r="I8" s="46" t="s">
        <v>30</v>
      </c>
      <c r="J8" s="26">
        <v>84.55</v>
      </c>
      <c r="K8" s="26">
        <v>1.1827321111768185</v>
      </c>
      <c r="L8" s="47">
        <v>1.0991499999999998</v>
      </c>
      <c r="M8" s="48">
        <v>6.0</v>
      </c>
      <c r="N8" s="49">
        <f t="shared" si="14"/>
        <v>6</v>
      </c>
      <c r="O8" s="50">
        <f t="shared" si="1"/>
        <v>1</v>
      </c>
      <c r="P8" s="51">
        <f t="shared" si="15"/>
        <v>10645.16647</v>
      </c>
      <c r="Q8" s="52">
        <f t="shared" si="2"/>
        <v>266.1291618</v>
      </c>
      <c r="R8" s="52">
        <f t="shared" si="16"/>
        <v>1543.72539</v>
      </c>
      <c r="S8" s="53">
        <f t="shared" si="3"/>
        <v>79.83874854</v>
      </c>
      <c r="T8" s="53">
        <f t="shared" si="17"/>
        <v>725.0052206</v>
      </c>
      <c r="U8" s="54">
        <f t="shared" si="4"/>
        <v>0.4696464963</v>
      </c>
      <c r="V8" s="55">
        <f t="shared" si="5"/>
        <v>0.07250052206</v>
      </c>
      <c r="W8" s="56">
        <f t="shared" si="18"/>
        <v>11314.08213</v>
      </c>
      <c r="X8" s="57">
        <f t="shared" si="6"/>
        <v>282.8520532</v>
      </c>
      <c r="Y8" s="57">
        <f t="shared" si="7"/>
        <v>942.8401774</v>
      </c>
      <c r="Z8" s="58">
        <f t="shared" si="8"/>
        <v>0.08333333333</v>
      </c>
      <c r="AA8" s="57">
        <f t="shared" si="19"/>
        <v>4151.62142</v>
      </c>
      <c r="AB8" s="57">
        <f t="shared" si="9"/>
        <v>282.8520532</v>
      </c>
      <c r="AC8" s="57">
        <f t="shared" si="20"/>
        <v>1596.934182</v>
      </c>
      <c r="AD8" s="58">
        <f t="shared" si="10"/>
        <v>0.384653132</v>
      </c>
      <c r="AE8" s="59">
        <f t="shared" si="11"/>
        <v>0.1596934182</v>
      </c>
      <c r="AF8" s="60">
        <f t="shared" si="12"/>
        <v>725.0052206</v>
      </c>
      <c r="AG8" s="61">
        <f t="shared" si="13"/>
        <v>0</v>
      </c>
    </row>
    <row r="9" ht="15.75" customHeight="1">
      <c r="A9" s="62">
        <v>44659.791666666664</v>
      </c>
      <c r="B9" s="63" t="s">
        <v>36</v>
      </c>
      <c r="C9" s="64">
        <v>0.7899</v>
      </c>
      <c r="D9" s="64">
        <v>0.1334</v>
      </c>
      <c r="E9" s="64">
        <v>0.0767</v>
      </c>
      <c r="F9" s="63">
        <v>1.22</v>
      </c>
      <c r="G9" s="63">
        <v>5.61</v>
      </c>
      <c r="H9" s="65">
        <v>10.08</v>
      </c>
      <c r="I9" s="46" t="s">
        <v>30</v>
      </c>
      <c r="J9" s="26">
        <v>85.55</v>
      </c>
      <c r="K9" s="26">
        <v>1.168907071887785</v>
      </c>
      <c r="L9" s="47">
        <v>1.04371</v>
      </c>
      <c r="M9" s="48">
        <v>7.0</v>
      </c>
      <c r="N9" s="49">
        <f t="shared" si="14"/>
        <v>7</v>
      </c>
      <c r="O9" s="50">
        <f t="shared" si="1"/>
        <v>1</v>
      </c>
      <c r="P9" s="51">
        <f t="shared" si="15"/>
        <v>10725.00522</v>
      </c>
      <c r="Q9" s="52">
        <f t="shared" si="2"/>
        <v>268.1251305</v>
      </c>
      <c r="R9" s="52">
        <f t="shared" si="16"/>
        <v>1811.85052</v>
      </c>
      <c r="S9" s="53">
        <f t="shared" si="3"/>
        <v>58.98752871</v>
      </c>
      <c r="T9" s="53">
        <f t="shared" si="17"/>
        <v>783.9927493</v>
      </c>
      <c r="U9" s="54">
        <f t="shared" si="4"/>
        <v>0.4327027757</v>
      </c>
      <c r="V9" s="55">
        <f t="shared" si="5"/>
        <v>0.07839927493</v>
      </c>
      <c r="W9" s="56">
        <f t="shared" si="18"/>
        <v>11596.93418</v>
      </c>
      <c r="X9" s="57">
        <f t="shared" si="6"/>
        <v>289.9233546</v>
      </c>
      <c r="Y9" s="57">
        <f t="shared" si="7"/>
        <v>1317.83343</v>
      </c>
      <c r="Z9" s="58">
        <f t="shared" si="8"/>
        <v>0.1136363636</v>
      </c>
      <c r="AA9" s="57">
        <f t="shared" si="19"/>
        <v>5469.45485</v>
      </c>
      <c r="AB9" s="57">
        <f t="shared" si="9"/>
        <v>289.9233546</v>
      </c>
      <c r="AC9" s="57">
        <f t="shared" si="20"/>
        <v>1886.857537</v>
      </c>
      <c r="AD9" s="58">
        <f t="shared" si="10"/>
        <v>0.3449809146</v>
      </c>
      <c r="AE9" s="59">
        <f t="shared" si="11"/>
        <v>0.1886857537</v>
      </c>
      <c r="AF9" s="60">
        <f t="shared" si="12"/>
        <v>783.9927493</v>
      </c>
      <c r="AG9" s="61">
        <f t="shared" si="13"/>
        <v>0</v>
      </c>
    </row>
    <row r="10" ht="15.75" customHeight="1">
      <c r="A10" s="42">
        <v>44660.520833333336</v>
      </c>
      <c r="B10" s="43" t="s">
        <v>37</v>
      </c>
      <c r="C10" s="44">
        <v>0.7257</v>
      </c>
      <c r="D10" s="44">
        <v>0.167</v>
      </c>
      <c r="E10" s="44">
        <v>0.1073</v>
      </c>
      <c r="F10" s="43">
        <v>1.4</v>
      </c>
      <c r="G10" s="43">
        <v>4.55</v>
      </c>
      <c r="H10" s="45">
        <v>6.61</v>
      </c>
      <c r="I10" s="46" t="s">
        <v>30</v>
      </c>
      <c r="J10" s="26">
        <v>86.55</v>
      </c>
      <c r="K10" s="26">
        <v>1.1554015020219528</v>
      </c>
      <c r="L10" s="47">
        <v>1.2116999999999998</v>
      </c>
      <c r="M10" s="48">
        <v>8.0</v>
      </c>
      <c r="N10" s="49">
        <f t="shared" si="14"/>
        <v>8</v>
      </c>
      <c r="O10" s="50">
        <f t="shared" si="1"/>
        <v>1</v>
      </c>
      <c r="P10" s="51">
        <f t="shared" si="15"/>
        <v>10783.99275</v>
      </c>
      <c r="Q10" s="52">
        <f t="shared" si="2"/>
        <v>269.5998187</v>
      </c>
      <c r="R10" s="52">
        <f t="shared" si="16"/>
        <v>2081.450339</v>
      </c>
      <c r="S10" s="53">
        <f t="shared" si="3"/>
        <v>107.8399275</v>
      </c>
      <c r="T10" s="53">
        <f t="shared" si="17"/>
        <v>891.8326768</v>
      </c>
      <c r="U10" s="54">
        <f t="shared" si="4"/>
        <v>0.4284669493</v>
      </c>
      <c r="V10" s="55">
        <f t="shared" si="5"/>
        <v>0.08918326768</v>
      </c>
      <c r="W10" s="56">
        <f t="shared" si="18"/>
        <v>11886.85754</v>
      </c>
      <c r="X10" s="57">
        <f t="shared" si="6"/>
        <v>297.1714384</v>
      </c>
      <c r="Y10" s="57">
        <f t="shared" si="7"/>
        <v>742.928596</v>
      </c>
      <c r="Z10" s="58">
        <f t="shared" si="8"/>
        <v>0.0625</v>
      </c>
      <c r="AA10" s="57">
        <f t="shared" si="19"/>
        <v>6212.383446</v>
      </c>
      <c r="AB10" s="57">
        <f t="shared" si="9"/>
        <v>297.1714384</v>
      </c>
      <c r="AC10" s="57">
        <f t="shared" si="20"/>
        <v>2184.028975</v>
      </c>
      <c r="AD10" s="58">
        <f t="shared" si="10"/>
        <v>0.3515605555</v>
      </c>
      <c r="AE10" s="59">
        <f t="shared" si="11"/>
        <v>0.2184028975</v>
      </c>
      <c r="AF10" s="60">
        <f t="shared" si="12"/>
        <v>891.8326768</v>
      </c>
      <c r="AG10" s="61">
        <f t="shared" si="13"/>
        <v>0</v>
      </c>
    </row>
    <row r="11" ht="15.75" customHeight="1">
      <c r="A11" s="42">
        <v>44660.583333333336</v>
      </c>
      <c r="B11" s="43" t="s">
        <v>38</v>
      </c>
      <c r="C11" s="44">
        <v>0.8445</v>
      </c>
      <c r="D11" s="44">
        <v>0.1122</v>
      </c>
      <c r="E11" s="44">
        <v>0.0433</v>
      </c>
      <c r="F11" s="43">
        <v>1.33</v>
      </c>
      <c r="G11" s="43">
        <v>4.63</v>
      </c>
      <c r="H11" s="45">
        <v>8.44</v>
      </c>
      <c r="I11" s="46" t="s">
        <v>30</v>
      </c>
      <c r="J11" s="26">
        <v>89.55</v>
      </c>
      <c r="K11" s="26">
        <v>1.1166945840312674</v>
      </c>
      <c r="L11" s="47">
        <v>1.1910150000000002</v>
      </c>
      <c r="M11" s="48">
        <v>9.0</v>
      </c>
      <c r="N11" s="49">
        <f t="shared" si="14"/>
        <v>9</v>
      </c>
      <c r="O11" s="50">
        <f t="shared" si="1"/>
        <v>1</v>
      </c>
      <c r="P11" s="51">
        <f t="shared" si="15"/>
        <v>10891.83268</v>
      </c>
      <c r="Q11" s="52">
        <f t="shared" si="2"/>
        <v>272.2958169</v>
      </c>
      <c r="R11" s="52">
        <f t="shared" si="16"/>
        <v>2353.746156</v>
      </c>
      <c r="S11" s="53">
        <f t="shared" si="3"/>
        <v>89.85761958</v>
      </c>
      <c r="T11" s="53">
        <f t="shared" si="17"/>
        <v>981.6902964</v>
      </c>
      <c r="U11" s="54">
        <f t="shared" si="4"/>
        <v>0.4170756876</v>
      </c>
      <c r="V11" s="55">
        <f t="shared" si="5"/>
        <v>0.09816902964</v>
      </c>
      <c r="W11" s="56">
        <f t="shared" si="18"/>
        <v>12184.02898</v>
      </c>
      <c r="X11" s="57">
        <f t="shared" si="6"/>
        <v>304.6007244</v>
      </c>
      <c r="Y11" s="57">
        <f t="shared" si="7"/>
        <v>923.0324981</v>
      </c>
      <c r="Z11" s="58">
        <f t="shared" si="8"/>
        <v>0.07575757576</v>
      </c>
      <c r="AA11" s="57">
        <f t="shared" si="19"/>
        <v>7135.415944</v>
      </c>
      <c r="AB11" s="57">
        <f t="shared" si="9"/>
        <v>304.6007244</v>
      </c>
      <c r="AC11" s="57">
        <f t="shared" si="20"/>
        <v>2488.629699</v>
      </c>
      <c r="AD11" s="58">
        <f t="shared" si="10"/>
        <v>0.3487714969</v>
      </c>
      <c r="AE11" s="59">
        <f t="shared" si="11"/>
        <v>0.2488629699</v>
      </c>
      <c r="AF11" s="60">
        <f t="shared" si="12"/>
        <v>981.6902964</v>
      </c>
      <c r="AG11" s="61">
        <f t="shared" si="13"/>
        <v>0</v>
      </c>
    </row>
    <row r="12" ht="15.75" customHeight="1">
      <c r="A12" s="42">
        <v>44660.583333333336</v>
      </c>
      <c r="B12" s="43" t="s">
        <v>39</v>
      </c>
      <c r="C12" s="44">
        <v>0.7032</v>
      </c>
      <c r="D12" s="44">
        <v>0.1749</v>
      </c>
      <c r="E12" s="44">
        <v>0.122</v>
      </c>
      <c r="F12" s="43">
        <v>1.35</v>
      </c>
      <c r="G12" s="43">
        <v>4.82</v>
      </c>
      <c r="H12" s="45">
        <v>8.23</v>
      </c>
      <c r="I12" s="46" t="s">
        <v>30</v>
      </c>
      <c r="J12" s="26">
        <v>87.55</v>
      </c>
      <c r="K12" s="26">
        <v>1.142204454597373</v>
      </c>
      <c r="L12" s="47">
        <v>1.181925</v>
      </c>
      <c r="M12" s="48">
        <v>10.0</v>
      </c>
      <c r="N12" s="49">
        <f t="shared" si="14"/>
        <v>10</v>
      </c>
      <c r="O12" s="50">
        <f t="shared" si="1"/>
        <v>1</v>
      </c>
      <c r="P12" s="51">
        <f t="shared" si="15"/>
        <v>10981.6903</v>
      </c>
      <c r="Q12" s="52">
        <f t="shared" si="2"/>
        <v>274.5422574</v>
      </c>
      <c r="R12" s="52">
        <f t="shared" si="16"/>
        <v>2628.288413</v>
      </c>
      <c r="S12" s="53">
        <f t="shared" si="3"/>
        <v>96.08979009</v>
      </c>
      <c r="T12" s="53">
        <f t="shared" si="17"/>
        <v>1077.780087</v>
      </c>
      <c r="U12" s="54">
        <f t="shared" si="4"/>
        <v>0.4100691846</v>
      </c>
      <c r="V12" s="55">
        <f t="shared" si="5"/>
        <v>0.1077780087</v>
      </c>
      <c r="W12" s="56">
        <f t="shared" si="18"/>
        <v>12488.6297</v>
      </c>
      <c r="X12" s="57">
        <f t="shared" si="6"/>
        <v>312.2157425</v>
      </c>
      <c r="Y12" s="57">
        <f t="shared" si="7"/>
        <v>892.0449785</v>
      </c>
      <c r="Z12" s="58">
        <f t="shared" si="8"/>
        <v>0.07142857143</v>
      </c>
      <c r="AA12" s="57">
        <f t="shared" si="19"/>
        <v>8027.460923</v>
      </c>
      <c r="AB12" s="57">
        <f t="shared" si="9"/>
        <v>312.2157425</v>
      </c>
      <c r="AC12" s="57">
        <f t="shared" si="20"/>
        <v>2800.845442</v>
      </c>
      <c r="AD12" s="58">
        <f t="shared" si="10"/>
        <v>0.3489080133</v>
      </c>
      <c r="AE12" s="59">
        <f t="shared" si="11"/>
        <v>0.2800845442</v>
      </c>
      <c r="AF12" s="60">
        <f t="shared" si="12"/>
        <v>1077.780087</v>
      </c>
      <c r="AG12" s="61">
        <f t="shared" si="13"/>
        <v>0</v>
      </c>
    </row>
    <row r="13" ht="15.75" customHeight="1">
      <c r="A13" s="42">
        <v>44660.583333333336</v>
      </c>
      <c r="B13" s="43" t="s">
        <v>40</v>
      </c>
      <c r="C13" s="44">
        <v>0.6945</v>
      </c>
      <c r="D13" s="44">
        <v>0.179</v>
      </c>
      <c r="E13" s="44">
        <v>0.1265</v>
      </c>
      <c r="F13" s="43">
        <v>1.38</v>
      </c>
      <c r="G13" s="43">
        <v>4.66</v>
      </c>
      <c r="H13" s="45">
        <v>6.3</v>
      </c>
      <c r="I13" s="46" t="s">
        <v>30</v>
      </c>
      <c r="J13" s="26">
        <v>90.55</v>
      </c>
      <c r="K13" s="26">
        <v>1.1043622308117063</v>
      </c>
      <c r="L13" s="47">
        <v>1.24959</v>
      </c>
      <c r="M13" s="48">
        <v>11.0</v>
      </c>
      <c r="N13" s="49">
        <f t="shared" si="14"/>
        <v>11</v>
      </c>
      <c r="O13" s="50">
        <f t="shared" si="1"/>
        <v>1</v>
      </c>
      <c r="P13" s="51">
        <f t="shared" si="15"/>
        <v>11077.78009</v>
      </c>
      <c r="Q13" s="52">
        <f t="shared" si="2"/>
        <v>276.9445022</v>
      </c>
      <c r="R13" s="52">
        <f t="shared" si="16"/>
        <v>2905.232916</v>
      </c>
      <c r="S13" s="53">
        <f t="shared" si="3"/>
        <v>105.2389108</v>
      </c>
      <c r="T13" s="53">
        <f t="shared" si="17"/>
        <v>1183.018997</v>
      </c>
      <c r="U13" s="54">
        <f t="shared" si="4"/>
        <v>0.4072028067</v>
      </c>
      <c r="V13" s="55">
        <f t="shared" si="5"/>
        <v>0.1183018997</v>
      </c>
      <c r="W13" s="56">
        <f t="shared" si="18"/>
        <v>12800.84544</v>
      </c>
      <c r="X13" s="57">
        <f t="shared" si="6"/>
        <v>320.021136</v>
      </c>
      <c r="Y13" s="57">
        <f t="shared" si="7"/>
        <v>842.1608843</v>
      </c>
      <c r="Z13" s="58">
        <f t="shared" si="8"/>
        <v>0.06578947368</v>
      </c>
      <c r="AA13" s="57">
        <f t="shared" si="19"/>
        <v>8869.621807</v>
      </c>
      <c r="AB13" s="57">
        <f t="shared" si="9"/>
        <v>320.021136</v>
      </c>
      <c r="AC13" s="57">
        <f t="shared" si="20"/>
        <v>3120.866578</v>
      </c>
      <c r="AD13" s="58">
        <f t="shared" si="10"/>
        <v>0.3518601634</v>
      </c>
      <c r="AE13" s="59">
        <f t="shared" si="11"/>
        <v>0.3120866578</v>
      </c>
      <c r="AF13" s="60">
        <f t="shared" si="12"/>
        <v>1183.018997</v>
      </c>
      <c r="AG13" s="61">
        <f t="shared" si="13"/>
        <v>0</v>
      </c>
    </row>
    <row r="14" ht="15.75" customHeight="1">
      <c r="A14" s="42">
        <v>44660.583333333336</v>
      </c>
      <c r="B14" s="43" t="s">
        <v>41</v>
      </c>
      <c r="C14" s="44">
        <v>0.7027</v>
      </c>
      <c r="D14" s="44">
        <v>0.1881</v>
      </c>
      <c r="E14" s="44">
        <v>0.1093</v>
      </c>
      <c r="F14" s="43">
        <v>1.56</v>
      </c>
      <c r="G14" s="43">
        <v>3.82</v>
      </c>
      <c r="H14" s="45">
        <v>5.18</v>
      </c>
      <c r="I14" s="46" t="s">
        <v>30</v>
      </c>
      <c r="J14" s="26">
        <v>88.55</v>
      </c>
      <c r="K14" s="26">
        <v>1.129305477131564</v>
      </c>
      <c r="L14" s="47">
        <v>1.38138</v>
      </c>
      <c r="M14" s="48">
        <v>12.0</v>
      </c>
      <c r="N14" s="49">
        <f t="shared" si="14"/>
        <v>12</v>
      </c>
      <c r="O14" s="50">
        <f t="shared" si="1"/>
        <v>1</v>
      </c>
      <c r="P14" s="51">
        <f t="shared" si="15"/>
        <v>11183.019</v>
      </c>
      <c r="Q14" s="52">
        <f t="shared" si="2"/>
        <v>279.5754749</v>
      </c>
      <c r="R14" s="52">
        <f t="shared" si="16"/>
        <v>3184.80839</v>
      </c>
      <c r="S14" s="53">
        <f t="shared" si="3"/>
        <v>156.562266</v>
      </c>
      <c r="T14" s="53">
        <f t="shared" si="17"/>
        <v>1339.581263</v>
      </c>
      <c r="U14" s="54">
        <f t="shared" si="4"/>
        <v>0.4206159678</v>
      </c>
      <c r="V14" s="55">
        <f t="shared" si="5"/>
        <v>0.1339581263</v>
      </c>
      <c r="W14" s="56">
        <f t="shared" si="18"/>
        <v>13120.86658</v>
      </c>
      <c r="X14" s="57">
        <f t="shared" si="6"/>
        <v>328.0216645</v>
      </c>
      <c r="Y14" s="57">
        <f t="shared" si="7"/>
        <v>585.7529722</v>
      </c>
      <c r="Z14" s="58">
        <f t="shared" si="8"/>
        <v>0.04464285714</v>
      </c>
      <c r="AA14" s="57">
        <f t="shared" si="19"/>
        <v>9455.374779</v>
      </c>
      <c r="AB14" s="57">
        <f t="shared" si="9"/>
        <v>328.0216645</v>
      </c>
      <c r="AC14" s="57">
        <f t="shared" si="20"/>
        <v>3448.888242</v>
      </c>
      <c r="AD14" s="58">
        <f t="shared" si="10"/>
        <v>0.3647542613</v>
      </c>
      <c r="AE14" s="59">
        <f t="shared" si="11"/>
        <v>0.3448888242</v>
      </c>
      <c r="AF14" s="60">
        <f t="shared" si="12"/>
        <v>1339.581263</v>
      </c>
      <c r="AG14" s="61">
        <f t="shared" si="13"/>
        <v>0</v>
      </c>
    </row>
    <row r="15" ht="15.75" customHeight="1">
      <c r="A15" s="42">
        <v>44660.666666666664</v>
      </c>
      <c r="B15" s="43" t="s">
        <v>42</v>
      </c>
      <c r="C15" s="44">
        <v>0.7713</v>
      </c>
      <c r="D15" s="44">
        <v>0.1403</v>
      </c>
      <c r="E15" s="44">
        <v>0.0885</v>
      </c>
      <c r="F15" s="43">
        <v>1.28</v>
      </c>
      <c r="G15" s="43">
        <v>5.62</v>
      </c>
      <c r="H15" s="45">
        <v>8.77</v>
      </c>
      <c r="I15" s="46" t="s">
        <v>30</v>
      </c>
      <c r="J15" s="26">
        <v>91.55</v>
      </c>
      <c r="K15" s="26">
        <v>1.0922992900054616</v>
      </c>
      <c r="L15" s="47">
        <v>1.17184</v>
      </c>
      <c r="M15" s="48">
        <v>13.0</v>
      </c>
      <c r="N15" s="49">
        <v>12.0</v>
      </c>
      <c r="O15" s="50">
        <f t="shared" si="1"/>
        <v>0.9230769231</v>
      </c>
      <c r="P15" s="51">
        <f t="shared" si="15"/>
        <v>11339.58126</v>
      </c>
      <c r="Q15" s="52">
        <f t="shared" si="2"/>
        <v>283.4895316</v>
      </c>
      <c r="R15" s="52">
        <f t="shared" si="16"/>
        <v>3468.297922</v>
      </c>
      <c r="S15" s="53">
        <f>Q15-(Q15*2)</f>
        <v>-283.4895316</v>
      </c>
      <c r="T15" s="53">
        <f t="shared" si="17"/>
        <v>1056.091732</v>
      </c>
      <c r="U15" s="54">
        <f t="shared" si="4"/>
        <v>0.3044985625</v>
      </c>
      <c r="V15" s="55">
        <f t="shared" si="5"/>
        <v>0.1056091732</v>
      </c>
      <c r="W15" s="56">
        <f t="shared" si="18"/>
        <v>13448.88824</v>
      </c>
      <c r="X15" s="57">
        <f t="shared" si="6"/>
        <v>336.2222061</v>
      </c>
      <c r="Y15" s="57">
        <f t="shared" si="7"/>
        <v>1200.793593</v>
      </c>
      <c r="Z15" s="58">
        <f t="shared" si="8"/>
        <v>0.08928571429</v>
      </c>
      <c r="AA15" s="57">
        <f t="shared" si="19"/>
        <v>10656.16837</v>
      </c>
      <c r="AB15" s="57">
        <f>Y15-(Y15*2)</f>
        <v>-1200.793593</v>
      </c>
      <c r="AC15" s="57">
        <f t="shared" si="20"/>
        <v>2248.094649</v>
      </c>
      <c r="AD15" s="58">
        <f t="shared" si="10"/>
        <v>0.2109665098</v>
      </c>
      <c r="AE15" s="59">
        <f t="shared" si="11"/>
        <v>0.2248094649</v>
      </c>
      <c r="AF15" s="60">
        <f t="shared" si="12"/>
        <v>1339.581263</v>
      </c>
      <c r="AG15" s="61">
        <f t="shared" si="13"/>
        <v>-283.4895316</v>
      </c>
    </row>
    <row r="16" ht="15.75" customHeight="1">
      <c r="A16" s="42">
        <v>44660.666666666664</v>
      </c>
      <c r="B16" s="43" t="s">
        <v>43</v>
      </c>
      <c r="C16" s="44">
        <v>0.7021</v>
      </c>
      <c r="D16" s="44">
        <v>0.1767</v>
      </c>
      <c r="E16" s="44">
        <v>0.1212</v>
      </c>
      <c r="F16" s="43">
        <v>1.37</v>
      </c>
      <c r="G16" s="43">
        <v>5.03</v>
      </c>
      <c r="H16" s="45">
        <v>7.96</v>
      </c>
      <c r="I16" s="46" t="s">
        <v>30</v>
      </c>
      <c r="J16" s="26">
        <v>92.55</v>
      </c>
      <c r="K16" s="26">
        <v>1.0804970286331712</v>
      </c>
      <c r="L16" s="47">
        <v>1.2679350000000003</v>
      </c>
      <c r="M16" s="48">
        <v>14.0</v>
      </c>
      <c r="N16" s="49">
        <f t="shared" ref="N16:N18" si="21">N15+1</f>
        <v>13</v>
      </c>
      <c r="O16" s="50">
        <f t="shared" si="1"/>
        <v>0.9285714286</v>
      </c>
      <c r="P16" s="51">
        <f t="shared" si="15"/>
        <v>11056.09173</v>
      </c>
      <c r="Q16" s="52">
        <f t="shared" si="2"/>
        <v>276.4022933</v>
      </c>
      <c r="R16" s="52">
        <f t="shared" si="16"/>
        <v>3744.700215</v>
      </c>
      <c r="S16" s="53">
        <f t="shared" ref="S16:S18" si="22">(F16-1)*Q16</f>
        <v>102.2688485</v>
      </c>
      <c r="T16" s="53">
        <f t="shared" si="17"/>
        <v>1158.36058</v>
      </c>
      <c r="U16" s="54">
        <f t="shared" si="4"/>
        <v>0.3093333281</v>
      </c>
      <c r="V16" s="55">
        <f t="shared" si="5"/>
        <v>0.115836058</v>
      </c>
      <c r="W16" s="56">
        <f t="shared" si="18"/>
        <v>12248.09465</v>
      </c>
      <c r="X16" s="57">
        <f t="shared" si="6"/>
        <v>306.2023662</v>
      </c>
      <c r="Y16" s="57">
        <f t="shared" si="7"/>
        <v>827.5739628</v>
      </c>
      <c r="Z16" s="58">
        <f t="shared" si="8"/>
        <v>0.06756756757</v>
      </c>
      <c r="AA16" s="57">
        <f t="shared" si="19"/>
        <v>11483.74233</v>
      </c>
      <c r="AB16" s="57">
        <f t="shared" ref="AB16:AB18" si="23">X16</f>
        <v>306.2023662</v>
      </c>
      <c r="AC16" s="57">
        <f t="shared" si="20"/>
        <v>2554.297016</v>
      </c>
      <c r="AD16" s="58">
        <f t="shared" si="10"/>
        <v>0.2224272316</v>
      </c>
      <c r="AE16" s="59">
        <f t="shared" si="11"/>
        <v>0.2554297016</v>
      </c>
      <c r="AF16" s="60">
        <f t="shared" si="12"/>
        <v>1339.581263</v>
      </c>
      <c r="AG16" s="61">
        <f t="shared" si="13"/>
        <v>-181.2206831</v>
      </c>
    </row>
    <row r="17" ht="15.75" customHeight="1">
      <c r="A17" s="42">
        <v>44660.791666666664</v>
      </c>
      <c r="B17" s="43" t="s">
        <v>44</v>
      </c>
      <c r="C17" s="44">
        <v>0.7585</v>
      </c>
      <c r="D17" s="44">
        <v>0.165</v>
      </c>
      <c r="E17" s="44">
        <v>0.0765</v>
      </c>
      <c r="F17" s="43">
        <v>1.4</v>
      </c>
      <c r="G17" s="43">
        <v>4.53</v>
      </c>
      <c r="H17" s="45">
        <v>8.82</v>
      </c>
      <c r="I17" s="46" t="s">
        <v>30</v>
      </c>
      <c r="J17" s="26">
        <v>93.55</v>
      </c>
      <c r="K17" s="26">
        <v>1.0689470871191875</v>
      </c>
      <c r="L17" s="47">
        <v>1.3097</v>
      </c>
      <c r="M17" s="48">
        <v>15.0</v>
      </c>
      <c r="N17" s="49">
        <f t="shared" si="21"/>
        <v>14</v>
      </c>
      <c r="O17" s="50">
        <f t="shared" si="1"/>
        <v>0.9333333333</v>
      </c>
      <c r="P17" s="51">
        <f t="shared" si="15"/>
        <v>11158.36058</v>
      </c>
      <c r="Q17" s="52">
        <f t="shared" si="2"/>
        <v>278.9590145</v>
      </c>
      <c r="R17" s="52">
        <f t="shared" si="16"/>
        <v>4023.65923</v>
      </c>
      <c r="S17" s="53">
        <f t="shared" si="22"/>
        <v>111.5836058</v>
      </c>
      <c r="T17" s="53">
        <f t="shared" si="17"/>
        <v>1269.944186</v>
      </c>
      <c r="U17" s="54">
        <f t="shared" si="4"/>
        <v>0.3156192196</v>
      </c>
      <c r="V17" s="55">
        <f t="shared" si="5"/>
        <v>0.1269944186</v>
      </c>
      <c r="W17" s="56">
        <f t="shared" si="18"/>
        <v>12554.29702</v>
      </c>
      <c r="X17" s="57">
        <f t="shared" si="6"/>
        <v>313.8574254</v>
      </c>
      <c r="Y17" s="57">
        <f t="shared" si="7"/>
        <v>784.6435635</v>
      </c>
      <c r="Z17" s="58">
        <f t="shared" si="8"/>
        <v>0.0625</v>
      </c>
      <c r="AA17" s="57">
        <f t="shared" si="19"/>
        <v>12268.3859</v>
      </c>
      <c r="AB17" s="57">
        <f t="shared" si="23"/>
        <v>313.8574254</v>
      </c>
      <c r="AC17" s="57">
        <f t="shared" si="20"/>
        <v>2868.154441</v>
      </c>
      <c r="AD17" s="58">
        <f t="shared" si="10"/>
        <v>0.2337841722</v>
      </c>
      <c r="AE17" s="59">
        <f t="shared" si="11"/>
        <v>0.2868154441</v>
      </c>
      <c r="AF17" s="60">
        <f t="shared" si="12"/>
        <v>1339.581263</v>
      </c>
      <c r="AG17" s="61">
        <f t="shared" si="13"/>
        <v>-69.63707726</v>
      </c>
    </row>
    <row r="18" ht="15.75" customHeight="1">
      <c r="A18" s="42">
        <v>44660.791666666664</v>
      </c>
      <c r="B18" s="43" t="s">
        <v>45</v>
      </c>
      <c r="C18" s="44">
        <v>0.6931</v>
      </c>
      <c r="D18" s="44">
        <v>0.1921</v>
      </c>
      <c r="E18" s="44">
        <v>0.1147</v>
      </c>
      <c r="F18" s="43">
        <v>1.48</v>
      </c>
      <c r="G18" s="43">
        <v>3.99</v>
      </c>
      <c r="H18" s="45">
        <v>5.81</v>
      </c>
      <c r="I18" s="46" t="s">
        <v>30</v>
      </c>
      <c r="J18" s="26">
        <v>94.55</v>
      </c>
      <c r="K18" s="26">
        <v>1.0576414595452142</v>
      </c>
      <c r="L18" s="47">
        <v>1.39934</v>
      </c>
      <c r="M18" s="48">
        <v>16.0</v>
      </c>
      <c r="N18" s="49">
        <f t="shared" si="21"/>
        <v>15</v>
      </c>
      <c r="O18" s="50">
        <f t="shared" si="1"/>
        <v>0.9375</v>
      </c>
      <c r="P18" s="51">
        <f t="shared" si="15"/>
        <v>11269.94419</v>
      </c>
      <c r="Q18" s="52">
        <f t="shared" si="2"/>
        <v>281.7486047</v>
      </c>
      <c r="R18" s="52">
        <f t="shared" si="16"/>
        <v>4305.407835</v>
      </c>
      <c r="S18" s="53">
        <f t="shared" si="22"/>
        <v>135.2393302</v>
      </c>
      <c r="T18" s="53">
        <f t="shared" si="17"/>
        <v>1405.183516</v>
      </c>
      <c r="U18" s="54">
        <f t="shared" si="4"/>
        <v>0.3263764016</v>
      </c>
      <c r="V18" s="55">
        <f t="shared" si="5"/>
        <v>0.1405183516</v>
      </c>
      <c r="W18" s="56">
        <f t="shared" si="18"/>
        <v>12868.15444</v>
      </c>
      <c r="X18" s="57">
        <f t="shared" si="6"/>
        <v>321.703861</v>
      </c>
      <c r="Y18" s="57">
        <f t="shared" si="7"/>
        <v>670.2163771</v>
      </c>
      <c r="Z18" s="58">
        <f t="shared" si="8"/>
        <v>0.05208333333</v>
      </c>
      <c r="AA18" s="57">
        <f t="shared" si="19"/>
        <v>12938.60228</v>
      </c>
      <c r="AB18" s="57">
        <f t="shared" si="23"/>
        <v>321.703861</v>
      </c>
      <c r="AC18" s="57">
        <f t="shared" si="20"/>
        <v>3189.858302</v>
      </c>
      <c r="AD18" s="58">
        <f t="shared" si="10"/>
        <v>0.2465380908</v>
      </c>
      <c r="AE18" s="59">
        <f t="shared" si="11"/>
        <v>0.3189858302</v>
      </c>
      <c r="AF18" s="60">
        <f t="shared" si="12"/>
        <v>1405.183516</v>
      </c>
      <c r="AG18" s="61">
        <f t="shared" si="13"/>
        <v>0</v>
      </c>
    </row>
    <row r="19" ht="15.75" customHeight="1">
      <c r="A19" s="42">
        <v>44660.885416666664</v>
      </c>
      <c r="B19" s="43" t="s">
        <v>46</v>
      </c>
      <c r="C19" s="44">
        <v>0.7719</v>
      </c>
      <c r="D19" s="44">
        <v>0.1457</v>
      </c>
      <c r="E19" s="44">
        <v>0.0824</v>
      </c>
      <c r="F19" s="43">
        <v>1.26</v>
      </c>
      <c r="G19" s="43">
        <v>5.13</v>
      </c>
      <c r="H19" s="45">
        <v>9.13</v>
      </c>
      <c r="I19" s="46" t="s">
        <v>30</v>
      </c>
      <c r="J19" s="26">
        <v>95.55</v>
      </c>
      <c r="K19" s="26">
        <v>1.0465724751439036</v>
      </c>
      <c r="L19" s="47">
        <v>1.2039300000000002</v>
      </c>
      <c r="M19" s="48">
        <v>17.0</v>
      </c>
      <c r="N19" s="49">
        <v>15.0</v>
      </c>
      <c r="O19" s="50">
        <f t="shared" si="1"/>
        <v>0.8823529412</v>
      </c>
      <c r="P19" s="51">
        <f t="shared" si="15"/>
        <v>11405.18352</v>
      </c>
      <c r="Q19" s="52">
        <f t="shared" si="2"/>
        <v>285.1295879</v>
      </c>
      <c r="R19" s="52">
        <f t="shared" si="16"/>
        <v>4590.537422</v>
      </c>
      <c r="S19" s="53">
        <f>Q19-(Q19*2)</f>
        <v>-285.1295879</v>
      </c>
      <c r="T19" s="53">
        <f t="shared" si="17"/>
        <v>1120.053928</v>
      </c>
      <c r="U19" s="54">
        <f t="shared" si="4"/>
        <v>0.2439918958</v>
      </c>
      <c r="V19" s="55">
        <f t="shared" si="5"/>
        <v>0.1120053928</v>
      </c>
      <c r="W19" s="56">
        <f t="shared" si="18"/>
        <v>13189.8583</v>
      </c>
      <c r="X19" s="57">
        <f t="shared" si="6"/>
        <v>329.7464576</v>
      </c>
      <c r="Y19" s="57">
        <f t="shared" si="7"/>
        <v>1268.255606</v>
      </c>
      <c r="Z19" s="58">
        <f t="shared" si="8"/>
        <v>0.09615384615</v>
      </c>
      <c r="AA19" s="57">
        <f t="shared" si="19"/>
        <v>14206.85788</v>
      </c>
      <c r="AB19" s="57">
        <f>Y19-(Y19*2)</f>
        <v>-1268.255606</v>
      </c>
      <c r="AC19" s="57">
        <f t="shared" si="20"/>
        <v>1921.602696</v>
      </c>
      <c r="AD19" s="58">
        <f t="shared" si="10"/>
        <v>0.1352588104</v>
      </c>
      <c r="AE19" s="59">
        <f t="shared" si="11"/>
        <v>0.1921602696</v>
      </c>
      <c r="AF19" s="60">
        <f t="shared" si="12"/>
        <v>1405.183516</v>
      </c>
      <c r="AG19" s="61">
        <f t="shared" si="13"/>
        <v>-285.1295879</v>
      </c>
    </row>
    <row r="20" ht="15.75" customHeight="1">
      <c r="A20" s="42">
        <v>44660.979166666664</v>
      </c>
      <c r="B20" s="43" t="s">
        <v>47</v>
      </c>
      <c r="C20" s="44">
        <v>0.7358</v>
      </c>
      <c r="D20" s="44">
        <v>0.1661</v>
      </c>
      <c r="E20" s="44">
        <v>0.0981</v>
      </c>
      <c r="F20" s="43">
        <v>1.75</v>
      </c>
      <c r="G20" s="43">
        <v>3.66</v>
      </c>
      <c r="H20" s="45">
        <v>3.94</v>
      </c>
      <c r="I20" s="46" t="s">
        <v>30</v>
      </c>
      <c r="J20" s="26">
        <v>97.55</v>
      </c>
      <c r="K20" s="26">
        <v>1.0251153254741159</v>
      </c>
      <c r="L20" s="47">
        <v>1.707125</v>
      </c>
      <c r="M20" s="48">
        <v>18.0</v>
      </c>
      <c r="N20" s="49">
        <f t="shared" ref="N20:N22" si="24">N19+1</f>
        <v>16</v>
      </c>
      <c r="O20" s="50">
        <f t="shared" si="1"/>
        <v>0.8888888889</v>
      </c>
      <c r="P20" s="51">
        <f t="shared" si="15"/>
        <v>11120.05393</v>
      </c>
      <c r="Q20" s="52">
        <f t="shared" si="2"/>
        <v>278.0013482</v>
      </c>
      <c r="R20" s="52">
        <f t="shared" si="16"/>
        <v>4868.538771</v>
      </c>
      <c r="S20" s="53">
        <f t="shared" ref="S20:S22" si="25">(F20-1)*Q20</f>
        <v>208.5010112</v>
      </c>
      <c r="T20" s="53">
        <f t="shared" si="17"/>
        <v>1328.55494</v>
      </c>
      <c r="U20" s="54">
        <f t="shared" si="4"/>
        <v>0.2728857676</v>
      </c>
      <c r="V20" s="55">
        <f t="shared" si="5"/>
        <v>0.132855494</v>
      </c>
      <c r="W20" s="56">
        <f t="shared" si="18"/>
        <v>11921.6027</v>
      </c>
      <c r="X20" s="57">
        <f t="shared" si="6"/>
        <v>298.0400674</v>
      </c>
      <c r="Y20" s="57">
        <f t="shared" si="7"/>
        <v>397.3867565</v>
      </c>
      <c r="Z20" s="58">
        <f t="shared" si="8"/>
        <v>0.03333333333</v>
      </c>
      <c r="AA20" s="57">
        <f t="shared" si="19"/>
        <v>14604.24464</v>
      </c>
      <c r="AB20" s="57">
        <f t="shared" ref="AB20:AB22" si="26">X20</f>
        <v>298.0400674</v>
      </c>
      <c r="AC20" s="57">
        <f t="shared" si="20"/>
        <v>2219.642763</v>
      </c>
      <c r="AD20" s="58">
        <f t="shared" si="10"/>
        <v>0.1519861395</v>
      </c>
      <c r="AE20" s="59">
        <f t="shared" si="11"/>
        <v>0.2219642763</v>
      </c>
      <c r="AF20" s="60">
        <f t="shared" si="12"/>
        <v>1405.183516</v>
      </c>
      <c r="AG20" s="61">
        <f t="shared" si="13"/>
        <v>-76.62857675</v>
      </c>
    </row>
    <row r="21" ht="15.75" customHeight="1">
      <c r="A21" s="62">
        <v>44661.520833333336</v>
      </c>
      <c r="B21" s="63" t="s">
        <v>48</v>
      </c>
      <c r="C21" s="64">
        <v>0.6938</v>
      </c>
      <c r="D21" s="64">
        <v>0.1841</v>
      </c>
      <c r="E21" s="64">
        <v>0.122</v>
      </c>
      <c r="F21" s="63">
        <v>1.61</v>
      </c>
      <c r="G21" s="63">
        <v>3.72</v>
      </c>
      <c r="H21" s="65">
        <v>5.35</v>
      </c>
      <c r="I21" s="46" t="s">
        <v>30</v>
      </c>
      <c r="J21" s="26">
        <v>69.38</v>
      </c>
      <c r="K21" s="26">
        <v>1.4413375612568464</v>
      </c>
      <c r="L21" s="47">
        <v>1.117018</v>
      </c>
      <c r="M21" s="48">
        <v>19.0</v>
      </c>
      <c r="N21" s="49">
        <f t="shared" si="24"/>
        <v>17</v>
      </c>
      <c r="O21" s="50">
        <f t="shared" si="1"/>
        <v>0.8947368421</v>
      </c>
      <c r="P21" s="51">
        <f t="shared" si="15"/>
        <v>11328.55494</v>
      </c>
      <c r="Q21" s="52">
        <f t="shared" si="2"/>
        <v>283.2138735</v>
      </c>
      <c r="R21" s="52">
        <f t="shared" si="16"/>
        <v>5151.752644</v>
      </c>
      <c r="S21" s="53">
        <f t="shared" si="25"/>
        <v>172.7604628</v>
      </c>
      <c r="T21" s="53">
        <f t="shared" si="17"/>
        <v>1501.315402</v>
      </c>
      <c r="U21" s="54">
        <f t="shared" si="4"/>
        <v>0.2914183786</v>
      </c>
      <c r="V21" s="55">
        <f t="shared" si="5"/>
        <v>0.1501315402</v>
      </c>
      <c r="W21" s="56">
        <f t="shared" si="18"/>
        <v>12219.64276</v>
      </c>
      <c r="X21" s="57">
        <f t="shared" si="6"/>
        <v>305.4910691</v>
      </c>
      <c r="Y21" s="57">
        <f t="shared" si="7"/>
        <v>500.8050313</v>
      </c>
      <c r="Z21" s="58">
        <f t="shared" si="8"/>
        <v>0.04098360656</v>
      </c>
      <c r="AA21" s="57">
        <f t="shared" si="19"/>
        <v>15105.04967</v>
      </c>
      <c r="AB21" s="57">
        <f t="shared" si="26"/>
        <v>305.4910691</v>
      </c>
      <c r="AC21" s="57">
        <f t="shared" si="20"/>
        <v>2525.133833</v>
      </c>
      <c r="AD21" s="58">
        <f t="shared" si="10"/>
        <v>0.1671715014</v>
      </c>
      <c r="AE21" s="59">
        <f t="shared" si="11"/>
        <v>0.2525133833</v>
      </c>
      <c r="AF21" s="60">
        <f t="shared" si="12"/>
        <v>1501.315402</v>
      </c>
      <c r="AG21" s="61">
        <f t="shared" si="13"/>
        <v>0</v>
      </c>
    </row>
    <row r="22" ht="15.75" customHeight="1">
      <c r="A22" s="62">
        <v>44661.5625</v>
      </c>
      <c r="B22" s="63" t="s">
        <v>49</v>
      </c>
      <c r="C22" s="64">
        <v>0.7491</v>
      </c>
      <c r="D22" s="64">
        <v>0.1572</v>
      </c>
      <c r="E22" s="64">
        <v>0.0937</v>
      </c>
      <c r="F22" s="63">
        <v>1.45</v>
      </c>
      <c r="G22" s="63">
        <v>4.37</v>
      </c>
      <c r="H22" s="65">
        <v>6.65</v>
      </c>
      <c r="I22" s="46" t="s">
        <v>30</v>
      </c>
      <c r="J22" s="26">
        <v>74.91</v>
      </c>
      <c r="K22" s="26">
        <v>1.3349352556401015</v>
      </c>
      <c r="L22" s="47">
        <v>1.086195</v>
      </c>
      <c r="M22" s="48">
        <v>20.0</v>
      </c>
      <c r="N22" s="49">
        <f t="shared" si="24"/>
        <v>18</v>
      </c>
      <c r="O22" s="50">
        <f t="shared" si="1"/>
        <v>0.9</v>
      </c>
      <c r="P22" s="51">
        <f t="shared" si="15"/>
        <v>11501.3154</v>
      </c>
      <c r="Q22" s="52">
        <f t="shared" si="2"/>
        <v>287.5328851</v>
      </c>
      <c r="R22" s="52">
        <f t="shared" si="16"/>
        <v>5439.285529</v>
      </c>
      <c r="S22" s="53">
        <f t="shared" si="25"/>
        <v>129.3897983</v>
      </c>
      <c r="T22" s="53">
        <f t="shared" si="17"/>
        <v>1630.705201</v>
      </c>
      <c r="U22" s="54">
        <f t="shared" si="4"/>
        <v>0.2998013603</v>
      </c>
      <c r="V22" s="55">
        <f t="shared" si="5"/>
        <v>0.1630705201</v>
      </c>
      <c r="W22" s="56">
        <f t="shared" si="18"/>
        <v>12525.13383</v>
      </c>
      <c r="X22" s="57">
        <f t="shared" si="6"/>
        <v>313.1283458</v>
      </c>
      <c r="Y22" s="57">
        <f t="shared" si="7"/>
        <v>695.8407685</v>
      </c>
      <c r="Z22" s="58">
        <f t="shared" si="8"/>
        <v>0.05555555556</v>
      </c>
      <c r="AA22" s="57">
        <f t="shared" si="19"/>
        <v>15800.89044</v>
      </c>
      <c r="AB22" s="57">
        <f t="shared" si="26"/>
        <v>313.1283458</v>
      </c>
      <c r="AC22" s="57">
        <f t="shared" si="20"/>
        <v>2838.262178</v>
      </c>
      <c r="AD22" s="58">
        <f t="shared" si="10"/>
        <v>0.1796267235</v>
      </c>
      <c r="AE22" s="59">
        <f t="shared" si="11"/>
        <v>0.2838262178</v>
      </c>
      <c r="AF22" s="60">
        <f t="shared" si="12"/>
        <v>1630.705201</v>
      </c>
      <c r="AG22" s="61">
        <f t="shared" si="13"/>
        <v>0</v>
      </c>
    </row>
    <row r="23" ht="15.75" customHeight="1">
      <c r="A23" s="62">
        <v>44661.583333333336</v>
      </c>
      <c r="B23" s="63" t="s">
        <v>50</v>
      </c>
      <c r="C23" s="64">
        <v>0.6921</v>
      </c>
      <c r="D23" s="64">
        <v>0.1885</v>
      </c>
      <c r="E23" s="64">
        <v>0.1193</v>
      </c>
      <c r="F23" s="63">
        <v>1.47</v>
      </c>
      <c r="G23" s="63">
        <v>4.36</v>
      </c>
      <c r="H23" s="65">
        <v>6.43</v>
      </c>
      <c r="I23" s="46" t="s">
        <v>30</v>
      </c>
      <c r="J23" s="26">
        <v>69.21</v>
      </c>
      <c r="K23" s="26">
        <v>1.4448779078167897</v>
      </c>
      <c r="L23" s="47">
        <v>1.0173869999999998</v>
      </c>
      <c r="M23" s="48">
        <v>21.0</v>
      </c>
      <c r="N23" s="49">
        <v>18.0</v>
      </c>
      <c r="O23" s="50">
        <f t="shared" si="1"/>
        <v>0.8571428571</v>
      </c>
      <c r="P23" s="51">
        <f t="shared" si="15"/>
        <v>11630.7052</v>
      </c>
      <c r="Q23" s="52">
        <f t="shared" si="2"/>
        <v>290.76763</v>
      </c>
      <c r="R23" s="52">
        <f t="shared" si="16"/>
        <v>5730.053159</v>
      </c>
      <c r="S23" s="53">
        <f>Q23-(Q23*2)</f>
        <v>-290.76763</v>
      </c>
      <c r="T23" s="53">
        <f t="shared" si="17"/>
        <v>1339.937571</v>
      </c>
      <c r="U23" s="54">
        <f t="shared" si="4"/>
        <v>0.2338438289</v>
      </c>
      <c r="V23" s="55">
        <f t="shared" si="5"/>
        <v>0.1339937571</v>
      </c>
      <c r="W23" s="56">
        <f t="shared" si="18"/>
        <v>12838.26218</v>
      </c>
      <c r="X23" s="57">
        <f t="shared" si="6"/>
        <v>320.9565545</v>
      </c>
      <c r="Y23" s="57">
        <f t="shared" si="7"/>
        <v>682.8862861</v>
      </c>
      <c r="Z23" s="58">
        <f t="shared" si="8"/>
        <v>0.05319148936</v>
      </c>
      <c r="AA23" s="57">
        <f t="shared" si="19"/>
        <v>16483.77672</v>
      </c>
      <c r="AB23" s="57">
        <f>Y23-(Y23*2)</f>
        <v>-682.8862861</v>
      </c>
      <c r="AC23" s="57">
        <f t="shared" si="20"/>
        <v>2155.375892</v>
      </c>
      <c r="AD23" s="58">
        <f t="shared" si="10"/>
        <v>0.1307574064</v>
      </c>
      <c r="AE23" s="59">
        <f t="shared" si="11"/>
        <v>0.2155375892</v>
      </c>
      <c r="AF23" s="60">
        <f t="shared" si="12"/>
        <v>1630.705201</v>
      </c>
      <c r="AG23" s="61">
        <f t="shared" si="13"/>
        <v>-290.76763</v>
      </c>
    </row>
    <row r="24" ht="15.75" customHeight="1">
      <c r="A24" s="62">
        <v>44661.666666666664</v>
      </c>
      <c r="B24" s="63" t="s">
        <v>51</v>
      </c>
      <c r="C24" s="64">
        <v>0.817</v>
      </c>
      <c r="D24" s="64">
        <v>0.1294</v>
      </c>
      <c r="E24" s="64">
        <v>0.0536</v>
      </c>
      <c r="F24" s="63">
        <v>1.29</v>
      </c>
      <c r="G24" s="63">
        <v>5.45</v>
      </c>
      <c r="H24" s="65">
        <v>10.24</v>
      </c>
      <c r="I24" s="46" t="s">
        <v>30</v>
      </c>
      <c r="J24" s="26">
        <v>81.7</v>
      </c>
      <c r="K24" s="26">
        <v>1.2239902080783354</v>
      </c>
      <c r="L24" s="47">
        <v>1.05393</v>
      </c>
      <c r="M24" s="48">
        <v>22.0</v>
      </c>
      <c r="N24" s="49">
        <f>N23+1</f>
        <v>19</v>
      </c>
      <c r="O24" s="50">
        <f t="shared" si="1"/>
        <v>0.8636363636</v>
      </c>
      <c r="P24" s="51">
        <f t="shared" si="15"/>
        <v>11339.93757</v>
      </c>
      <c r="Q24" s="52">
        <f t="shared" si="2"/>
        <v>283.4984393</v>
      </c>
      <c r="R24" s="52">
        <f t="shared" si="16"/>
        <v>6013.551598</v>
      </c>
      <c r="S24" s="53">
        <f>(F24-1)*Q24</f>
        <v>82.21454739</v>
      </c>
      <c r="T24" s="53">
        <f t="shared" si="17"/>
        <v>1422.152118</v>
      </c>
      <c r="U24" s="54">
        <f t="shared" si="4"/>
        <v>0.236491214</v>
      </c>
      <c r="V24" s="55">
        <f t="shared" si="5"/>
        <v>0.1422152118</v>
      </c>
      <c r="W24" s="56">
        <f t="shared" si="18"/>
        <v>12155.37589</v>
      </c>
      <c r="X24" s="57">
        <f t="shared" si="6"/>
        <v>303.8843973</v>
      </c>
      <c r="Y24" s="57">
        <f t="shared" si="7"/>
        <v>1047.877232</v>
      </c>
      <c r="Z24" s="58">
        <f t="shared" si="8"/>
        <v>0.08620689655</v>
      </c>
      <c r="AA24" s="57">
        <f t="shared" si="19"/>
        <v>17531.65396</v>
      </c>
      <c r="AB24" s="57">
        <f>X24</f>
        <v>303.8843973</v>
      </c>
      <c r="AC24" s="57">
        <f t="shared" si="20"/>
        <v>2459.26029</v>
      </c>
      <c r="AD24" s="58">
        <f t="shared" si="10"/>
        <v>0.1402754296</v>
      </c>
      <c r="AE24" s="59">
        <f t="shared" si="11"/>
        <v>0.245926029</v>
      </c>
      <c r="AF24" s="60">
        <f t="shared" si="12"/>
        <v>1630.705201</v>
      </c>
      <c r="AG24" s="61">
        <f t="shared" si="13"/>
        <v>-208.5530826</v>
      </c>
    </row>
    <row r="25" ht="15.75" customHeight="1">
      <c r="A25" s="42">
        <v>44666.583333333336</v>
      </c>
      <c r="B25" s="43" t="s">
        <v>52</v>
      </c>
      <c r="C25" s="44">
        <v>0.843</v>
      </c>
      <c r="D25" s="44">
        <v>0.111</v>
      </c>
      <c r="E25" s="44">
        <v>0.046</v>
      </c>
      <c r="F25" s="43">
        <v>1.22</v>
      </c>
      <c r="G25" s="43">
        <v>5.6</v>
      </c>
      <c r="H25" s="45">
        <v>11.8</v>
      </c>
      <c r="I25" s="46" t="s">
        <v>30</v>
      </c>
      <c r="J25" s="26">
        <v>84.3</v>
      </c>
      <c r="K25" s="26">
        <v>1.1862396204033214</v>
      </c>
      <c r="L25" s="47">
        <v>1.02846</v>
      </c>
      <c r="M25" s="48">
        <v>23.0</v>
      </c>
      <c r="N25" s="49">
        <v>19.0</v>
      </c>
      <c r="O25" s="50">
        <f t="shared" si="1"/>
        <v>0.8260869565</v>
      </c>
      <c r="P25" s="51">
        <f t="shared" si="15"/>
        <v>11422.15212</v>
      </c>
      <c r="Q25" s="52">
        <f t="shared" si="2"/>
        <v>285.5538029</v>
      </c>
      <c r="R25" s="52">
        <f t="shared" si="16"/>
        <v>6299.105401</v>
      </c>
      <c r="S25" s="53">
        <f t="shared" ref="S25:S28" si="27">Q25-(Q25*2)</f>
        <v>-285.5538029</v>
      </c>
      <c r="T25" s="53">
        <f t="shared" si="17"/>
        <v>1136.598315</v>
      </c>
      <c r="U25" s="54">
        <f t="shared" si="4"/>
        <v>0.1804380531</v>
      </c>
      <c r="V25" s="55">
        <f t="shared" si="5"/>
        <v>0.1136598315</v>
      </c>
      <c r="W25" s="56">
        <f t="shared" si="18"/>
        <v>12459.26029</v>
      </c>
      <c r="X25" s="57">
        <f t="shared" si="6"/>
        <v>311.4815072</v>
      </c>
      <c r="Y25" s="57">
        <f t="shared" si="7"/>
        <v>1415.825033</v>
      </c>
      <c r="Z25" s="58">
        <f t="shared" si="8"/>
        <v>0.1136363636</v>
      </c>
      <c r="AA25" s="57">
        <f t="shared" si="19"/>
        <v>18947.47899</v>
      </c>
      <c r="AB25" s="57">
        <f t="shared" ref="AB25:AB28" si="28">Y25-(Y25*2)</f>
        <v>-1415.825033</v>
      </c>
      <c r="AC25" s="57">
        <f t="shared" si="20"/>
        <v>1043.435257</v>
      </c>
      <c r="AD25" s="58">
        <f t="shared" si="10"/>
        <v>0.05506987274</v>
      </c>
      <c r="AE25" s="59">
        <f t="shared" si="11"/>
        <v>0.1043435257</v>
      </c>
      <c r="AF25" s="60">
        <f t="shared" si="12"/>
        <v>1630.705201</v>
      </c>
      <c r="AG25" s="61">
        <f t="shared" si="13"/>
        <v>-494.1068856</v>
      </c>
    </row>
    <row r="26" ht="15.75" customHeight="1">
      <c r="A26" s="42">
        <v>44666.583333333336</v>
      </c>
      <c r="B26" s="43" t="s">
        <v>53</v>
      </c>
      <c r="C26" s="44">
        <v>0.7279</v>
      </c>
      <c r="D26" s="44">
        <v>0.174</v>
      </c>
      <c r="E26" s="44">
        <v>0.0981</v>
      </c>
      <c r="F26" s="43">
        <v>1.57</v>
      </c>
      <c r="G26" s="43">
        <v>3.9</v>
      </c>
      <c r="H26" s="45">
        <v>5.86</v>
      </c>
      <c r="I26" s="46" t="s">
        <v>30</v>
      </c>
      <c r="J26" s="26">
        <v>72.79</v>
      </c>
      <c r="K26" s="26">
        <v>1.3738150844896275</v>
      </c>
      <c r="L26" s="47">
        <v>1.1428030000000002</v>
      </c>
      <c r="M26" s="48">
        <v>24.0</v>
      </c>
      <c r="N26" s="49">
        <v>19.0</v>
      </c>
      <c r="O26" s="50">
        <f t="shared" si="1"/>
        <v>0.7916666667</v>
      </c>
      <c r="P26" s="51">
        <f t="shared" si="15"/>
        <v>11136.59832</v>
      </c>
      <c r="Q26" s="52">
        <f t="shared" si="2"/>
        <v>278.4149579</v>
      </c>
      <c r="R26" s="52">
        <f t="shared" si="16"/>
        <v>6577.520359</v>
      </c>
      <c r="S26" s="53">
        <f t="shared" si="27"/>
        <v>-278.4149579</v>
      </c>
      <c r="T26" s="53">
        <f t="shared" si="17"/>
        <v>858.1833572</v>
      </c>
      <c r="U26" s="54">
        <f t="shared" si="4"/>
        <v>0.1304721704</v>
      </c>
      <c r="V26" s="55">
        <f t="shared" si="5"/>
        <v>0.08581833572</v>
      </c>
      <c r="W26" s="56">
        <f t="shared" si="18"/>
        <v>11043.43526</v>
      </c>
      <c r="X26" s="57">
        <f t="shared" si="6"/>
        <v>276.0858814</v>
      </c>
      <c r="Y26" s="57">
        <f t="shared" si="7"/>
        <v>484.3611955</v>
      </c>
      <c r="Z26" s="58">
        <f t="shared" si="8"/>
        <v>0.04385964912</v>
      </c>
      <c r="AA26" s="57">
        <f t="shared" si="19"/>
        <v>19431.84018</v>
      </c>
      <c r="AB26" s="57">
        <f t="shared" si="28"/>
        <v>-484.3611955</v>
      </c>
      <c r="AC26" s="57">
        <f t="shared" si="20"/>
        <v>559.0740612</v>
      </c>
      <c r="AD26" s="58">
        <f t="shared" si="10"/>
        <v>0.02877103022</v>
      </c>
      <c r="AE26" s="59">
        <f t="shared" si="11"/>
        <v>0.05590740612</v>
      </c>
      <c r="AF26" s="60">
        <f t="shared" si="12"/>
        <v>1630.705201</v>
      </c>
      <c r="AG26" s="61">
        <f t="shared" si="13"/>
        <v>-772.5218435</v>
      </c>
    </row>
    <row r="27" ht="15.75" customHeight="1">
      <c r="A27" s="42">
        <v>44666.583333333336</v>
      </c>
      <c r="B27" s="43" t="s">
        <v>54</v>
      </c>
      <c r="C27" s="44">
        <v>0.698</v>
      </c>
      <c r="D27" s="44">
        <v>0.1879</v>
      </c>
      <c r="E27" s="44">
        <v>0.1141</v>
      </c>
      <c r="F27" s="43">
        <v>1.81</v>
      </c>
      <c r="G27" s="43">
        <v>3.64</v>
      </c>
      <c r="H27" s="45">
        <v>4.15</v>
      </c>
      <c r="I27" s="46" t="s">
        <v>30</v>
      </c>
      <c r="J27" s="26">
        <v>69.8</v>
      </c>
      <c r="K27" s="26">
        <v>1.4326647564469914</v>
      </c>
      <c r="L27" s="47">
        <v>1.26338</v>
      </c>
      <c r="M27" s="48">
        <v>25.0</v>
      </c>
      <c r="N27" s="49">
        <v>19.0</v>
      </c>
      <c r="O27" s="50">
        <f t="shared" si="1"/>
        <v>0.76</v>
      </c>
      <c r="P27" s="51">
        <f t="shared" si="15"/>
        <v>10858.18336</v>
      </c>
      <c r="Q27" s="52">
        <f t="shared" si="2"/>
        <v>271.4545839</v>
      </c>
      <c r="R27" s="52">
        <f t="shared" si="16"/>
        <v>6848.974943</v>
      </c>
      <c r="S27" s="53">
        <f t="shared" si="27"/>
        <v>-271.4545839</v>
      </c>
      <c r="T27" s="53">
        <f t="shared" si="17"/>
        <v>586.7287732</v>
      </c>
      <c r="U27" s="54">
        <f t="shared" si="4"/>
        <v>0.08566665495</v>
      </c>
      <c r="V27" s="55">
        <f t="shared" si="5"/>
        <v>0.05867287732</v>
      </c>
      <c r="W27" s="56">
        <f t="shared" si="18"/>
        <v>10559.07406</v>
      </c>
      <c r="X27" s="57">
        <f t="shared" si="6"/>
        <v>263.9768515</v>
      </c>
      <c r="Y27" s="57">
        <f t="shared" si="7"/>
        <v>325.8973476</v>
      </c>
      <c r="Z27" s="58">
        <f t="shared" si="8"/>
        <v>0.03086419753</v>
      </c>
      <c r="AA27" s="57">
        <f t="shared" si="19"/>
        <v>19757.73753</v>
      </c>
      <c r="AB27" s="57">
        <f t="shared" si="28"/>
        <v>-325.8973476</v>
      </c>
      <c r="AC27" s="57">
        <f t="shared" si="20"/>
        <v>233.1767137</v>
      </c>
      <c r="AD27" s="58">
        <f t="shared" si="10"/>
        <v>0.01180179225</v>
      </c>
      <c r="AE27" s="59">
        <f t="shared" si="11"/>
        <v>0.02331767137</v>
      </c>
      <c r="AF27" s="60">
        <f t="shared" si="12"/>
        <v>1630.705201</v>
      </c>
      <c r="AG27" s="61">
        <f t="shared" si="13"/>
        <v>-1043.976427</v>
      </c>
    </row>
    <row r="28" ht="15.75" customHeight="1">
      <c r="A28" s="42">
        <v>44666.729166666664</v>
      </c>
      <c r="B28" s="43" t="s">
        <v>55</v>
      </c>
      <c r="C28" s="44">
        <v>0.752</v>
      </c>
      <c r="D28" s="44">
        <v>0.1532</v>
      </c>
      <c r="E28" s="44">
        <v>0.0947</v>
      </c>
      <c r="F28" s="43">
        <v>1.49</v>
      </c>
      <c r="G28" s="43">
        <v>4.24</v>
      </c>
      <c r="H28" s="45">
        <v>6.06</v>
      </c>
      <c r="I28" s="46" t="s">
        <v>30</v>
      </c>
      <c r="J28" s="26">
        <v>75.2</v>
      </c>
      <c r="K28" s="26">
        <v>1.3297872340425532</v>
      </c>
      <c r="L28" s="47">
        <v>1.12048</v>
      </c>
      <c r="M28" s="48">
        <v>26.0</v>
      </c>
      <c r="N28" s="49">
        <v>19.0</v>
      </c>
      <c r="O28" s="50">
        <f t="shared" si="1"/>
        <v>0.7307692308</v>
      </c>
      <c r="P28" s="51">
        <f t="shared" si="15"/>
        <v>10586.72877</v>
      </c>
      <c r="Q28" s="52">
        <f t="shared" si="2"/>
        <v>264.6682193</v>
      </c>
      <c r="R28" s="52">
        <f t="shared" si="16"/>
        <v>7113.643163</v>
      </c>
      <c r="S28" s="53">
        <f t="shared" si="27"/>
        <v>-264.6682193</v>
      </c>
      <c r="T28" s="53">
        <f t="shared" si="17"/>
        <v>322.0605539</v>
      </c>
      <c r="U28" s="54">
        <f t="shared" si="4"/>
        <v>0.04527364482</v>
      </c>
      <c r="V28" s="55">
        <f t="shared" si="5"/>
        <v>0.03220605539</v>
      </c>
      <c r="W28" s="56">
        <f t="shared" si="18"/>
        <v>10233.17671</v>
      </c>
      <c r="X28" s="57">
        <f t="shared" si="6"/>
        <v>255.8294178</v>
      </c>
      <c r="Y28" s="57">
        <f t="shared" si="7"/>
        <v>522.1008527</v>
      </c>
      <c r="Z28" s="58">
        <f t="shared" si="8"/>
        <v>0.05102040816</v>
      </c>
      <c r="AA28" s="57">
        <f t="shared" si="19"/>
        <v>20279.83838</v>
      </c>
      <c r="AB28" s="57">
        <f t="shared" si="28"/>
        <v>-522.1008527</v>
      </c>
      <c r="AC28" s="57">
        <f t="shared" si="20"/>
        <v>-288.9241391</v>
      </c>
      <c r="AD28" s="58">
        <f t="shared" si="10"/>
        <v>-0.01424686596</v>
      </c>
      <c r="AE28" s="59">
        <f t="shared" si="11"/>
        <v>-0.02889241391</v>
      </c>
      <c r="AF28" s="60">
        <f t="shared" si="12"/>
        <v>1630.705201</v>
      </c>
      <c r="AG28" s="61">
        <f t="shared" si="13"/>
        <v>-1308.644647</v>
      </c>
    </row>
    <row r="29" ht="15.75" customHeight="1">
      <c r="A29" s="42">
        <v>44666.791666666664</v>
      </c>
      <c r="B29" s="43" t="s">
        <v>56</v>
      </c>
      <c r="C29" s="44">
        <v>0.809</v>
      </c>
      <c r="D29" s="44">
        <v>0.1323</v>
      </c>
      <c r="E29" s="44">
        <v>0.0587</v>
      </c>
      <c r="F29" s="43">
        <v>1.31</v>
      </c>
      <c r="G29" s="43">
        <v>5.04</v>
      </c>
      <c r="H29" s="45">
        <v>10.45</v>
      </c>
      <c r="I29" s="46" t="s">
        <v>30</v>
      </c>
      <c r="J29" s="26">
        <v>80.9</v>
      </c>
      <c r="K29" s="26">
        <v>1.2360939431396785</v>
      </c>
      <c r="L29" s="47">
        <v>1.0597900000000002</v>
      </c>
      <c r="M29" s="48">
        <v>27.0</v>
      </c>
      <c r="N29" s="49">
        <f t="shared" ref="N29:N31" si="29">N28+1</f>
        <v>20</v>
      </c>
      <c r="O29" s="50">
        <f t="shared" si="1"/>
        <v>0.7407407407</v>
      </c>
      <c r="P29" s="51">
        <f t="shared" si="15"/>
        <v>10322.06055</v>
      </c>
      <c r="Q29" s="52">
        <f t="shared" si="2"/>
        <v>258.0515138</v>
      </c>
      <c r="R29" s="52">
        <f t="shared" si="16"/>
        <v>7371.694676</v>
      </c>
      <c r="S29" s="53">
        <f t="shared" ref="S29:S31" si="30">(F29-1)*Q29</f>
        <v>79.99596929</v>
      </c>
      <c r="T29" s="53">
        <f t="shared" si="17"/>
        <v>402.0565232</v>
      </c>
      <c r="U29" s="54">
        <f t="shared" si="4"/>
        <v>0.05454058271</v>
      </c>
      <c r="V29" s="55">
        <f t="shared" si="5"/>
        <v>0.04020565232</v>
      </c>
      <c r="W29" s="56">
        <f t="shared" si="18"/>
        <v>9711.075861</v>
      </c>
      <c r="X29" s="57">
        <f t="shared" si="6"/>
        <v>242.7768965</v>
      </c>
      <c r="Y29" s="57">
        <f t="shared" si="7"/>
        <v>783.1512791</v>
      </c>
      <c r="Z29" s="58">
        <f t="shared" si="8"/>
        <v>0.08064516129</v>
      </c>
      <c r="AA29" s="57">
        <f t="shared" si="19"/>
        <v>21062.98966</v>
      </c>
      <c r="AB29" s="57">
        <f t="shared" ref="AB29:AB31" si="31">X29</f>
        <v>242.7768965</v>
      </c>
      <c r="AC29" s="57">
        <f t="shared" si="20"/>
        <v>-46.14724256</v>
      </c>
      <c r="AD29" s="58">
        <f t="shared" si="10"/>
        <v>-0.002190916071</v>
      </c>
      <c r="AE29" s="59">
        <f t="shared" si="11"/>
        <v>-0.004614724256</v>
      </c>
      <c r="AF29" s="60">
        <f t="shared" si="12"/>
        <v>1630.705201</v>
      </c>
      <c r="AG29" s="61">
        <f t="shared" si="13"/>
        <v>-1228.648677</v>
      </c>
    </row>
    <row r="30" ht="15.75" customHeight="1">
      <c r="A30" s="42">
        <v>44667.5625</v>
      </c>
      <c r="B30" s="43" t="s">
        <v>57</v>
      </c>
      <c r="C30" s="44">
        <v>0.7434</v>
      </c>
      <c r="D30" s="44">
        <v>0.1504</v>
      </c>
      <c r="E30" s="44">
        <v>0.1062</v>
      </c>
      <c r="F30" s="43">
        <v>1.52</v>
      </c>
      <c r="G30" s="43">
        <v>4.46</v>
      </c>
      <c r="H30" s="45">
        <v>5.82</v>
      </c>
      <c r="I30" s="46" t="s">
        <v>30</v>
      </c>
      <c r="J30" s="26">
        <v>74.34</v>
      </c>
      <c r="K30" s="26">
        <v>1.3451708366962603</v>
      </c>
      <c r="L30" s="47">
        <v>1.129968</v>
      </c>
      <c r="M30" s="48">
        <v>28.0</v>
      </c>
      <c r="N30" s="49">
        <f t="shared" si="29"/>
        <v>21</v>
      </c>
      <c r="O30" s="50">
        <f t="shared" si="1"/>
        <v>0.75</v>
      </c>
      <c r="P30" s="51">
        <f t="shared" si="15"/>
        <v>10402.05652</v>
      </c>
      <c r="Q30" s="52">
        <f t="shared" si="2"/>
        <v>260.0514131</v>
      </c>
      <c r="R30" s="52">
        <f t="shared" si="16"/>
        <v>7631.746089</v>
      </c>
      <c r="S30" s="53">
        <f t="shared" si="30"/>
        <v>135.2267348</v>
      </c>
      <c r="T30" s="53">
        <f t="shared" si="17"/>
        <v>537.283258</v>
      </c>
      <c r="U30" s="54">
        <f t="shared" si="4"/>
        <v>0.07040109192</v>
      </c>
      <c r="V30" s="55">
        <f t="shared" si="5"/>
        <v>0.0537283258</v>
      </c>
      <c r="W30" s="56">
        <f t="shared" si="18"/>
        <v>9953.852757</v>
      </c>
      <c r="X30" s="57">
        <f t="shared" si="6"/>
        <v>248.8463189</v>
      </c>
      <c r="Y30" s="57">
        <f t="shared" si="7"/>
        <v>478.5506133</v>
      </c>
      <c r="Z30" s="58">
        <f t="shared" si="8"/>
        <v>0.04807692308</v>
      </c>
      <c r="AA30" s="57">
        <f t="shared" si="19"/>
        <v>21541.54028</v>
      </c>
      <c r="AB30" s="57">
        <f t="shared" si="31"/>
        <v>248.8463189</v>
      </c>
      <c r="AC30" s="57">
        <f t="shared" si="20"/>
        <v>202.6990764</v>
      </c>
      <c r="AD30" s="58">
        <f t="shared" si="10"/>
        <v>0.009409683512</v>
      </c>
      <c r="AE30" s="59">
        <f t="shared" si="11"/>
        <v>0.02026990764</v>
      </c>
      <c r="AF30" s="60">
        <f t="shared" si="12"/>
        <v>1630.705201</v>
      </c>
      <c r="AG30" s="61">
        <f t="shared" si="13"/>
        <v>-1093.421943</v>
      </c>
    </row>
    <row r="31" ht="15.75" customHeight="1">
      <c r="A31" s="42">
        <v>44667.583333333336</v>
      </c>
      <c r="B31" s="43" t="s">
        <v>58</v>
      </c>
      <c r="C31" s="44">
        <v>0.7011</v>
      </c>
      <c r="D31" s="44">
        <v>0.1801</v>
      </c>
      <c r="E31" s="44">
        <v>0.1187</v>
      </c>
      <c r="F31" s="43">
        <v>1.43</v>
      </c>
      <c r="G31" s="43">
        <v>4.22</v>
      </c>
      <c r="H31" s="45">
        <v>6.19</v>
      </c>
      <c r="I31" s="46" t="s">
        <v>30</v>
      </c>
      <c r="J31" s="26">
        <v>70.11</v>
      </c>
      <c r="K31" s="26">
        <v>1.426330052774212</v>
      </c>
      <c r="L31" s="47">
        <v>1.002573</v>
      </c>
      <c r="M31" s="48">
        <v>29.0</v>
      </c>
      <c r="N31" s="49">
        <f t="shared" si="29"/>
        <v>22</v>
      </c>
      <c r="O31" s="50">
        <f t="shared" si="1"/>
        <v>0.7586206897</v>
      </c>
      <c r="P31" s="51">
        <f t="shared" si="15"/>
        <v>10537.28326</v>
      </c>
      <c r="Q31" s="52">
        <f t="shared" si="2"/>
        <v>263.4320814</v>
      </c>
      <c r="R31" s="52">
        <f t="shared" si="16"/>
        <v>7895.178171</v>
      </c>
      <c r="S31" s="53">
        <f t="shared" si="30"/>
        <v>113.275795</v>
      </c>
      <c r="T31" s="53">
        <f t="shared" si="17"/>
        <v>650.559053</v>
      </c>
      <c r="U31" s="54">
        <f t="shared" si="4"/>
        <v>0.08239954044</v>
      </c>
      <c r="V31" s="55">
        <f t="shared" si="5"/>
        <v>0.0650559053</v>
      </c>
      <c r="W31" s="56">
        <f t="shared" si="18"/>
        <v>10202.69908</v>
      </c>
      <c r="X31" s="57">
        <f t="shared" si="6"/>
        <v>255.0674769</v>
      </c>
      <c r="Y31" s="57">
        <f t="shared" si="7"/>
        <v>593.1801789</v>
      </c>
      <c r="Z31" s="58">
        <f t="shared" si="8"/>
        <v>0.05813953488</v>
      </c>
      <c r="AA31" s="57">
        <f t="shared" si="19"/>
        <v>22134.72046</v>
      </c>
      <c r="AB31" s="57">
        <f t="shared" si="31"/>
        <v>255.0674769</v>
      </c>
      <c r="AC31" s="57">
        <f t="shared" si="20"/>
        <v>457.7665533</v>
      </c>
      <c r="AD31" s="58">
        <f t="shared" si="10"/>
        <v>0.02068092769</v>
      </c>
      <c r="AE31" s="59">
        <f t="shared" si="11"/>
        <v>0.04577665533</v>
      </c>
      <c r="AF31" s="60">
        <f t="shared" si="12"/>
        <v>1630.705201</v>
      </c>
      <c r="AG31" s="61">
        <f t="shared" si="13"/>
        <v>-980.1461476</v>
      </c>
    </row>
    <row r="32" ht="15.75" customHeight="1">
      <c r="A32" s="42">
        <v>44667.677083333336</v>
      </c>
      <c r="B32" s="43" t="s">
        <v>59</v>
      </c>
      <c r="C32" s="44">
        <v>0.7799</v>
      </c>
      <c r="D32" s="44">
        <v>0.1487</v>
      </c>
      <c r="E32" s="44">
        <v>0.0714</v>
      </c>
      <c r="F32" s="43">
        <v>1.34</v>
      </c>
      <c r="G32" s="43">
        <v>4.63</v>
      </c>
      <c r="H32" s="45">
        <v>9.1</v>
      </c>
      <c r="I32" s="46" t="s">
        <v>30</v>
      </c>
      <c r="J32" s="26">
        <v>77.99</v>
      </c>
      <c r="K32" s="26">
        <v>1.2822156686754713</v>
      </c>
      <c r="L32" s="47">
        <v>1.045066</v>
      </c>
      <c r="M32" s="48">
        <v>30.0</v>
      </c>
      <c r="N32" s="49">
        <v>22.0</v>
      </c>
      <c r="O32" s="50">
        <f t="shared" si="1"/>
        <v>0.7333333333</v>
      </c>
      <c r="P32" s="51">
        <f t="shared" si="15"/>
        <v>10650.55905</v>
      </c>
      <c r="Q32" s="52">
        <f t="shared" si="2"/>
        <v>266.2639763</v>
      </c>
      <c r="R32" s="52">
        <f t="shared" si="16"/>
        <v>8161.442147</v>
      </c>
      <c r="S32" s="53">
        <f>Q32-(Q32*2)</f>
        <v>-266.2639763</v>
      </c>
      <c r="T32" s="53">
        <f t="shared" si="17"/>
        <v>384.2950767</v>
      </c>
      <c r="U32" s="54">
        <f t="shared" si="4"/>
        <v>0.04708666309</v>
      </c>
      <c r="V32" s="55">
        <f t="shared" si="5"/>
        <v>0.03842950767</v>
      </c>
      <c r="W32" s="56">
        <f t="shared" si="18"/>
        <v>10457.76655</v>
      </c>
      <c r="X32" s="57">
        <f t="shared" si="6"/>
        <v>261.4441638</v>
      </c>
      <c r="Y32" s="57">
        <f t="shared" si="7"/>
        <v>768.953423</v>
      </c>
      <c r="Z32" s="58">
        <f t="shared" si="8"/>
        <v>0.07352941176</v>
      </c>
      <c r="AA32" s="57">
        <f t="shared" si="19"/>
        <v>22903.67388</v>
      </c>
      <c r="AB32" s="57">
        <f>Y32-(Y32*2)</f>
        <v>-768.953423</v>
      </c>
      <c r="AC32" s="57">
        <f t="shared" si="20"/>
        <v>-311.1868698</v>
      </c>
      <c r="AD32" s="58">
        <f t="shared" si="10"/>
        <v>-0.01358676653</v>
      </c>
      <c r="AE32" s="59">
        <f t="shared" si="11"/>
        <v>-0.03111868698</v>
      </c>
      <c r="AF32" s="60">
        <f t="shared" si="12"/>
        <v>1630.705201</v>
      </c>
      <c r="AG32" s="61">
        <f t="shared" si="13"/>
        <v>-1246.410124</v>
      </c>
    </row>
    <row r="33" ht="15.75" customHeight="1">
      <c r="A33" s="42">
        <v>44667.979166666664</v>
      </c>
      <c r="B33" s="43" t="s">
        <v>60</v>
      </c>
      <c r="C33" s="44">
        <v>0.7873</v>
      </c>
      <c r="D33" s="44">
        <v>0.1352</v>
      </c>
      <c r="E33" s="44">
        <v>0.0775</v>
      </c>
      <c r="F33" s="43">
        <v>1.53</v>
      </c>
      <c r="G33" s="43">
        <v>4.22</v>
      </c>
      <c r="H33" s="45">
        <v>5.58</v>
      </c>
      <c r="I33" s="46" t="s">
        <v>30</v>
      </c>
      <c r="J33" s="26">
        <v>78.73</v>
      </c>
      <c r="K33" s="26">
        <v>1.2701638511367968</v>
      </c>
      <c r="L33" s="47">
        <v>1.204569</v>
      </c>
      <c r="M33" s="48">
        <v>31.0</v>
      </c>
      <c r="N33" s="49">
        <f t="shared" ref="N33:N34" si="32">N32+1</f>
        <v>23</v>
      </c>
      <c r="O33" s="50">
        <f t="shared" si="1"/>
        <v>0.7419354839</v>
      </c>
      <c r="P33" s="51">
        <f t="shared" si="15"/>
        <v>10384.29508</v>
      </c>
      <c r="Q33" s="52">
        <f t="shared" si="2"/>
        <v>259.6073769</v>
      </c>
      <c r="R33" s="52">
        <f t="shared" si="16"/>
        <v>8421.049524</v>
      </c>
      <c r="S33" s="53">
        <f t="shared" ref="S33:S34" si="33">(F33-1)*Q33</f>
        <v>137.5919098</v>
      </c>
      <c r="T33" s="53">
        <f t="shared" si="17"/>
        <v>521.8869865</v>
      </c>
      <c r="U33" s="54">
        <f t="shared" si="4"/>
        <v>0.06197410251</v>
      </c>
      <c r="V33" s="55">
        <f t="shared" si="5"/>
        <v>0.05218869865</v>
      </c>
      <c r="W33" s="56">
        <f t="shared" si="18"/>
        <v>9688.81313</v>
      </c>
      <c r="X33" s="57">
        <f t="shared" si="6"/>
        <v>242.2203283</v>
      </c>
      <c r="Y33" s="57">
        <f t="shared" si="7"/>
        <v>457.0194873</v>
      </c>
      <c r="Z33" s="58">
        <f t="shared" si="8"/>
        <v>0.04716981132</v>
      </c>
      <c r="AA33" s="57">
        <f t="shared" si="19"/>
        <v>23360.69337</v>
      </c>
      <c r="AB33" s="57">
        <f t="shared" ref="AB33:AB34" si="34">X33</f>
        <v>242.2203283</v>
      </c>
      <c r="AC33" s="57">
        <f t="shared" si="20"/>
        <v>-68.9665415</v>
      </c>
      <c r="AD33" s="58">
        <f t="shared" si="10"/>
        <v>-0.002952247196</v>
      </c>
      <c r="AE33" s="59">
        <f t="shared" si="11"/>
        <v>-0.00689665415</v>
      </c>
      <c r="AF33" s="60">
        <f t="shared" si="12"/>
        <v>1630.705201</v>
      </c>
      <c r="AG33" s="61">
        <f t="shared" si="13"/>
        <v>-1108.818214</v>
      </c>
    </row>
    <row r="34" ht="15.75" customHeight="1">
      <c r="A34" s="42">
        <v>44668.62847222222</v>
      </c>
      <c r="B34" s="43" t="s">
        <v>61</v>
      </c>
      <c r="C34" s="44">
        <v>0.7692</v>
      </c>
      <c r="D34" s="44">
        <v>0.1446</v>
      </c>
      <c r="E34" s="44">
        <v>0.0861</v>
      </c>
      <c r="F34" s="43">
        <v>1.32</v>
      </c>
      <c r="G34" s="43">
        <v>5.43</v>
      </c>
      <c r="H34" s="45">
        <v>8.61</v>
      </c>
      <c r="I34" s="46" t="s">
        <v>30</v>
      </c>
      <c r="J34" s="26">
        <v>76.92</v>
      </c>
      <c r="K34" s="26">
        <v>1.3000520020800832</v>
      </c>
      <c r="L34" s="47">
        <v>1.015344</v>
      </c>
      <c r="M34" s="48">
        <v>32.0</v>
      </c>
      <c r="N34" s="49">
        <f t="shared" si="32"/>
        <v>24</v>
      </c>
      <c r="O34" s="50">
        <f t="shared" si="1"/>
        <v>0.75</v>
      </c>
      <c r="P34" s="51">
        <f t="shared" si="15"/>
        <v>10521.88699</v>
      </c>
      <c r="Q34" s="52">
        <f t="shared" si="2"/>
        <v>263.0471747</v>
      </c>
      <c r="R34" s="52">
        <f t="shared" si="16"/>
        <v>8684.096699</v>
      </c>
      <c r="S34" s="53">
        <f t="shared" si="33"/>
        <v>84.17509589</v>
      </c>
      <c r="T34" s="53">
        <f t="shared" si="17"/>
        <v>606.0620823</v>
      </c>
      <c r="U34" s="54">
        <f t="shared" si="4"/>
        <v>0.06978988182</v>
      </c>
      <c r="V34" s="55">
        <f t="shared" si="5"/>
        <v>0.06060620823</v>
      </c>
      <c r="W34" s="56">
        <f t="shared" si="18"/>
        <v>9931.033459</v>
      </c>
      <c r="X34" s="57">
        <f t="shared" si="6"/>
        <v>248.2758365</v>
      </c>
      <c r="Y34" s="57">
        <f t="shared" si="7"/>
        <v>775.8619889</v>
      </c>
      <c r="Z34" s="58">
        <f t="shared" si="8"/>
        <v>0.078125</v>
      </c>
      <c r="AA34" s="57">
        <f t="shared" si="19"/>
        <v>24136.55536</v>
      </c>
      <c r="AB34" s="57">
        <f t="shared" si="34"/>
        <v>248.2758365</v>
      </c>
      <c r="AC34" s="57">
        <f t="shared" si="20"/>
        <v>179.309295</v>
      </c>
      <c r="AD34" s="58">
        <f t="shared" si="10"/>
        <v>0.007428951328</v>
      </c>
      <c r="AE34" s="59">
        <f t="shared" si="11"/>
        <v>0.0179309295</v>
      </c>
      <c r="AF34" s="60">
        <f t="shared" si="12"/>
        <v>1630.705201</v>
      </c>
      <c r="AG34" s="61">
        <f t="shared" si="13"/>
        <v>-1024.643118</v>
      </c>
    </row>
    <row r="35" ht="15.75" customHeight="1">
      <c r="A35" s="42">
        <v>44668.645833333336</v>
      </c>
      <c r="B35" s="43" t="s">
        <v>62</v>
      </c>
      <c r="C35" s="44">
        <v>0.7082</v>
      </c>
      <c r="D35" s="44">
        <v>0.188</v>
      </c>
      <c r="E35" s="44">
        <v>0.1039</v>
      </c>
      <c r="F35" s="43">
        <v>1.69</v>
      </c>
      <c r="G35" s="43">
        <v>3.24</v>
      </c>
      <c r="H35" s="45">
        <v>4.64</v>
      </c>
      <c r="I35" s="46" t="s">
        <v>30</v>
      </c>
      <c r="J35" s="26">
        <v>70.82</v>
      </c>
      <c r="K35" s="26">
        <v>1.4120304998587971</v>
      </c>
      <c r="L35" s="47">
        <v>1.1968579999999998</v>
      </c>
      <c r="M35" s="48">
        <v>33.0</v>
      </c>
      <c r="N35" s="49">
        <v>24.0</v>
      </c>
      <c r="O35" s="50">
        <f t="shared" si="1"/>
        <v>0.7272727273</v>
      </c>
      <c r="P35" s="51">
        <f t="shared" si="15"/>
        <v>10606.06208</v>
      </c>
      <c r="Q35" s="52">
        <f t="shared" si="2"/>
        <v>265.1515521</v>
      </c>
      <c r="R35" s="52">
        <f t="shared" si="16"/>
        <v>8949.248251</v>
      </c>
      <c r="S35" s="53">
        <f>Q35-(Q35*2)</f>
        <v>-265.1515521</v>
      </c>
      <c r="T35" s="53">
        <f t="shared" si="17"/>
        <v>340.9105303</v>
      </c>
      <c r="U35" s="54">
        <f t="shared" si="4"/>
        <v>0.0380937617</v>
      </c>
      <c r="V35" s="55">
        <f t="shared" si="5"/>
        <v>0.03409105303</v>
      </c>
      <c r="W35" s="56">
        <f t="shared" si="18"/>
        <v>10179.30929</v>
      </c>
      <c r="X35" s="57">
        <f t="shared" si="6"/>
        <v>254.4827324</v>
      </c>
      <c r="Y35" s="57">
        <f t="shared" si="7"/>
        <v>368.8155542</v>
      </c>
      <c r="Z35" s="58">
        <f t="shared" si="8"/>
        <v>0.03623188406</v>
      </c>
      <c r="AA35" s="57">
        <f t="shared" si="19"/>
        <v>24505.37091</v>
      </c>
      <c r="AB35" s="57">
        <f>Y35-(Y35*2)</f>
        <v>-368.8155542</v>
      </c>
      <c r="AC35" s="57">
        <f t="shared" si="20"/>
        <v>-189.5062592</v>
      </c>
      <c r="AD35" s="58">
        <f t="shared" si="10"/>
        <v>-0.007733254065</v>
      </c>
      <c r="AE35" s="59">
        <f t="shared" si="11"/>
        <v>-0.01895062592</v>
      </c>
      <c r="AF35" s="60">
        <f t="shared" si="12"/>
        <v>1630.705201</v>
      </c>
      <c r="AG35" s="61">
        <f t="shared" si="13"/>
        <v>-1289.79467</v>
      </c>
    </row>
    <row r="36" ht="15.75" customHeight="1">
      <c r="A36" s="42">
        <v>44669.520833333336</v>
      </c>
      <c r="B36" s="43" t="s">
        <v>63</v>
      </c>
      <c r="C36" s="44">
        <v>0.8034</v>
      </c>
      <c r="D36" s="44">
        <v>0.1182</v>
      </c>
      <c r="E36" s="44">
        <v>0.0784</v>
      </c>
      <c r="F36" s="43">
        <v>1.27</v>
      </c>
      <c r="G36" s="43">
        <v>5.49</v>
      </c>
      <c r="H36" s="45">
        <v>8.32</v>
      </c>
      <c r="I36" s="46" t="s">
        <v>30</v>
      </c>
      <c r="J36" s="26">
        <v>80.34</v>
      </c>
      <c r="K36" s="26">
        <v>1.2447099825740602</v>
      </c>
      <c r="L36" s="47">
        <v>1.020318</v>
      </c>
      <c r="M36" s="48">
        <v>34.0</v>
      </c>
      <c r="N36" s="49">
        <f>N35+1</f>
        <v>25</v>
      </c>
      <c r="O36" s="50">
        <f t="shared" si="1"/>
        <v>0.7352941176</v>
      </c>
      <c r="P36" s="51">
        <f t="shared" si="15"/>
        <v>10340.91053</v>
      </c>
      <c r="Q36" s="52">
        <f t="shared" si="2"/>
        <v>258.5227633</v>
      </c>
      <c r="R36" s="52">
        <f t="shared" si="16"/>
        <v>9207.771014</v>
      </c>
      <c r="S36" s="53">
        <f>(F36-1)*Q36</f>
        <v>69.80114608</v>
      </c>
      <c r="T36" s="53">
        <f t="shared" si="17"/>
        <v>410.7116764</v>
      </c>
      <c r="U36" s="54">
        <f t="shared" si="4"/>
        <v>0.04460489686</v>
      </c>
      <c r="V36" s="55">
        <f t="shared" si="5"/>
        <v>0.04107116764</v>
      </c>
      <c r="W36" s="56">
        <f t="shared" si="18"/>
        <v>9810.493741</v>
      </c>
      <c r="X36" s="57">
        <f t="shared" si="6"/>
        <v>245.2623435</v>
      </c>
      <c r="Y36" s="57">
        <f t="shared" si="7"/>
        <v>908.3790501</v>
      </c>
      <c r="Z36" s="58">
        <f t="shared" si="8"/>
        <v>0.09259259259</v>
      </c>
      <c r="AA36" s="57">
        <f t="shared" si="19"/>
        <v>25413.74996</v>
      </c>
      <c r="AB36" s="57">
        <f>X36</f>
        <v>245.2623435</v>
      </c>
      <c r="AC36" s="57">
        <f t="shared" si="20"/>
        <v>55.75608432</v>
      </c>
      <c r="AD36" s="58">
        <f t="shared" si="10"/>
        <v>0.002193933772</v>
      </c>
      <c r="AE36" s="59">
        <f t="shared" si="11"/>
        <v>0.005575608432</v>
      </c>
      <c r="AF36" s="60">
        <f t="shared" si="12"/>
        <v>1630.705201</v>
      </c>
      <c r="AG36" s="61">
        <f t="shared" si="13"/>
        <v>-1219.993524</v>
      </c>
    </row>
    <row r="37" ht="15.75" customHeight="1">
      <c r="A37" s="42">
        <v>44669.583333333336</v>
      </c>
      <c r="B37" s="43" t="s">
        <v>64</v>
      </c>
      <c r="C37" s="44">
        <v>0.7215</v>
      </c>
      <c r="D37" s="44">
        <v>0.1743</v>
      </c>
      <c r="E37" s="44">
        <v>0.1042</v>
      </c>
      <c r="F37" s="43">
        <v>1.52</v>
      </c>
      <c r="G37" s="43">
        <v>4.15</v>
      </c>
      <c r="H37" s="45">
        <v>5.27</v>
      </c>
      <c r="I37" s="46" t="s">
        <v>30</v>
      </c>
      <c r="J37" s="26">
        <v>72.15</v>
      </c>
      <c r="K37" s="26">
        <v>1.386001386001386</v>
      </c>
      <c r="L37" s="47">
        <v>1.09668</v>
      </c>
      <c r="M37" s="48">
        <v>35.0</v>
      </c>
      <c r="N37" s="49">
        <v>25.0</v>
      </c>
      <c r="O37" s="50">
        <f t="shared" si="1"/>
        <v>0.7142857143</v>
      </c>
      <c r="P37" s="51">
        <f t="shared" si="15"/>
        <v>10410.71168</v>
      </c>
      <c r="Q37" s="52">
        <f t="shared" si="2"/>
        <v>260.2677919</v>
      </c>
      <c r="R37" s="52">
        <f t="shared" si="16"/>
        <v>9468.038806</v>
      </c>
      <c r="S37" s="53">
        <f>Q37-(Q37*2)</f>
        <v>-260.2677919</v>
      </c>
      <c r="T37" s="53">
        <f t="shared" si="17"/>
        <v>150.4438845</v>
      </c>
      <c r="U37" s="54">
        <f t="shared" si="4"/>
        <v>0.01588965651</v>
      </c>
      <c r="V37" s="55">
        <f t="shared" si="5"/>
        <v>0.01504438845</v>
      </c>
      <c r="W37" s="56">
        <f t="shared" si="18"/>
        <v>10055.75608</v>
      </c>
      <c r="X37" s="57">
        <f t="shared" si="6"/>
        <v>251.3939021</v>
      </c>
      <c r="Y37" s="57">
        <f t="shared" si="7"/>
        <v>483.4498117</v>
      </c>
      <c r="Z37" s="58">
        <f t="shared" si="8"/>
        <v>0.04807692308</v>
      </c>
      <c r="AA37" s="57">
        <f t="shared" si="19"/>
        <v>25897.19977</v>
      </c>
      <c r="AB37" s="57">
        <f>Y37-(Y37*2)</f>
        <v>-483.4498117</v>
      </c>
      <c r="AC37" s="57">
        <f t="shared" si="20"/>
        <v>-427.6937274</v>
      </c>
      <c r="AD37" s="58">
        <f t="shared" si="10"/>
        <v>-0.01651505689</v>
      </c>
      <c r="AE37" s="59">
        <f t="shared" si="11"/>
        <v>-0.04276937274</v>
      </c>
      <c r="AF37" s="60">
        <f t="shared" si="12"/>
        <v>1630.705201</v>
      </c>
      <c r="AG37" s="61">
        <f t="shared" si="13"/>
        <v>-1480.261316</v>
      </c>
    </row>
    <row r="38" ht="15.75" customHeight="1">
      <c r="A38" s="42">
        <v>44669.833333333336</v>
      </c>
      <c r="B38" s="43" t="s">
        <v>65</v>
      </c>
      <c r="C38" s="44">
        <v>0.7273</v>
      </c>
      <c r="D38" s="44">
        <v>0.1836</v>
      </c>
      <c r="E38" s="44">
        <v>0.0892</v>
      </c>
      <c r="F38" s="43">
        <v>1.5</v>
      </c>
      <c r="G38" s="43">
        <v>3.84</v>
      </c>
      <c r="H38" s="45">
        <v>5.67</v>
      </c>
      <c r="I38" s="46" t="s">
        <v>30</v>
      </c>
      <c r="J38" s="26">
        <v>72.73</v>
      </c>
      <c r="K38" s="26">
        <v>1.3749484394335212</v>
      </c>
      <c r="L38" s="47">
        <v>1.09095</v>
      </c>
      <c r="M38" s="48">
        <v>36.0</v>
      </c>
      <c r="N38" s="49">
        <f t="shared" ref="N38:N40" si="35">N37+1</f>
        <v>26</v>
      </c>
      <c r="O38" s="50">
        <f t="shared" si="1"/>
        <v>0.7222222222</v>
      </c>
      <c r="P38" s="51">
        <f t="shared" si="15"/>
        <v>10150.44388</v>
      </c>
      <c r="Q38" s="52">
        <f t="shared" si="2"/>
        <v>253.7610971</v>
      </c>
      <c r="R38" s="52">
        <f t="shared" si="16"/>
        <v>9721.799903</v>
      </c>
      <c r="S38" s="53">
        <f t="shared" ref="S38:S40" si="36">(F38-1)*Q38</f>
        <v>126.8805486</v>
      </c>
      <c r="T38" s="53">
        <f t="shared" si="17"/>
        <v>277.324433</v>
      </c>
      <c r="U38" s="54">
        <f t="shared" si="4"/>
        <v>0.02852603795</v>
      </c>
      <c r="V38" s="55">
        <f t="shared" si="5"/>
        <v>0.0277324433</v>
      </c>
      <c r="W38" s="56">
        <f t="shared" si="18"/>
        <v>9572.306273</v>
      </c>
      <c r="X38" s="57">
        <f t="shared" si="6"/>
        <v>239.3076568</v>
      </c>
      <c r="Y38" s="57">
        <f t="shared" si="7"/>
        <v>478.6153136</v>
      </c>
      <c r="Z38" s="58">
        <f t="shared" si="8"/>
        <v>0.05</v>
      </c>
      <c r="AA38" s="57">
        <f t="shared" si="19"/>
        <v>26375.81508</v>
      </c>
      <c r="AB38" s="57">
        <f t="shared" ref="AB38:AB40" si="37">X38</f>
        <v>239.3076568</v>
      </c>
      <c r="AC38" s="57">
        <f t="shared" si="20"/>
        <v>-188.3860706</v>
      </c>
      <c r="AD38" s="58">
        <f t="shared" si="10"/>
        <v>-0.007142379108</v>
      </c>
      <c r="AE38" s="59">
        <f t="shared" si="11"/>
        <v>-0.01883860706</v>
      </c>
      <c r="AF38" s="60">
        <f t="shared" si="12"/>
        <v>1630.705201</v>
      </c>
      <c r="AG38" s="61">
        <f t="shared" si="13"/>
        <v>-1353.380768</v>
      </c>
    </row>
    <row r="39" ht="15.75" customHeight="1">
      <c r="A39" s="42">
        <v>44670.78125</v>
      </c>
      <c r="B39" s="43" t="s">
        <v>66</v>
      </c>
      <c r="C39" s="44">
        <v>0.722</v>
      </c>
      <c r="D39" s="44">
        <v>0.1818</v>
      </c>
      <c r="E39" s="44">
        <v>0.0961</v>
      </c>
      <c r="F39" s="43">
        <v>1.42</v>
      </c>
      <c r="G39" s="43">
        <v>4.49</v>
      </c>
      <c r="H39" s="45">
        <v>7.22</v>
      </c>
      <c r="I39" s="46" t="s">
        <v>30</v>
      </c>
      <c r="J39" s="26">
        <v>72.2</v>
      </c>
      <c r="K39" s="26">
        <v>1.3850415512465375</v>
      </c>
      <c r="L39" s="47">
        <v>1.02524</v>
      </c>
      <c r="M39" s="48">
        <v>37.0</v>
      </c>
      <c r="N39" s="49">
        <f t="shared" si="35"/>
        <v>27</v>
      </c>
      <c r="O39" s="50">
        <f t="shared" si="1"/>
        <v>0.7297297297</v>
      </c>
      <c r="P39" s="51">
        <f t="shared" si="15"/>
        <v>10277.32443</v>
      </c>
      <c r="Q39" s="52">
        <f t="shared" si="2"/>
        <v>256.9331108</v>
      </c>
      <c r="R39" s="52">
        <f t="shared" si="16"/>
        <v>9978.733014</v>
      </c>
      <c r="S39" s="53">
        <f t="shared" si="36"/>
        <v>107.9119065</v>
      </c>
      <c r="T39" s="53">
        <f t="shared" si="17"/>
        <v>385.2363396</v>
      </c>
      <c r="U39" s="54">
        <f t="shared" si="4"/>
        <v>0.03860573672</v>
      </c>
      <c r="V39" s="55">
        <f t="shared" si="5"/>
        <v>0.03852363396</v>
      </c>
      <c r="W39" s="56">
        <f t="shared" si="18"/>
        <v>9811.613929</v>
      </c>
      <c r="X39" s="57">
        <f t="shared" si="6"/>
        <v>245.2903482</v>
      </c>
      <c r="Y39" s="57">
        <f t="shared" si="7"/>
        <v>584.0246387</v>
      </c>
      <c r="Z39" s="58">
        <f t="shared" si="8"/>
        <v>0.05952380952</v>
      </c>
      <c r="AA39" s="57">
        <f t="shared" si="19"/>
        <v>26959.83972</v>
      </c>
      <c r="AB39" s="57">
        <f t="shared" si="37"/>
        <v>245.2903482</v>
      </c>
      <c r="AC39" s="57">
        <f t="shared" si="20"/>
        <v>56.90427762</v>
      </c>
      <c r="AD39" s="58">
        <f t="shared" si="10"/>
        <v>0.002110705338</v>
      </c>
      <c r="AE39" s="59">
        <f t="shared" si="11"/>
        <v>0.005690427762</v>
      </c>
      <c r="AF39" s="60">
        <f t="shared" si="12"/>
        <v>1630.705201</v>
      </c>
      <c r="AG39" s="61">
        <f t="shared" si="13"/>
        <v>-1245.468861</v>
      </c>
    </row>
    <row r="40" ht="15.75" customHeight="1">
      <c r="A40" s="42">
        <v>44670.822916666664</v>
      </c>
      <c r="B40" s="43" t="s">
        <v>67</v>
      </c>
      <c r="C40" s="44">
        <v>0.8565</v>
      </c>
      <c r="D40" s="44">
        <v>0.0947</v>
      </c>
      <c r="E40" s="44">
        <v>0.0488</v>
      </c>
      <c r="F40" s="43">
        <v>1.22</v>
      </c>
      <c r="G40" s="43">
        <v>6.12</v>
      </c>
      <c r="H40" s="45">
        <v>10.32</v>
      </c>
      <c r="I40" s="46" t="s">
        <v>30</v>
      </c>
      <c r="J40" s="26">
        <v>85.65</v>
      </c>
      <c r="K40" s="26">
        <v>1.1675423234092235</v>
      </c>
      <c r="L40" s="47">
        <v>1.0449300000000001</v>
      </c>
      <c r="M40" s="48">
        <v>38.0</v>
      </c>
      <c r="N40" s="49">
        <f t="shared" si="35"/>
        <v>28</v>
      </c>
      <c r="O40" s="50">
        <f t="shared" si="1"/>
        <v>0.7368421053</v>
      </c>
      <c r="P40" s="51">
        <f t="shared" si="15"/>
        <v>10385.23634</v>
      </c>
      <c r="Q40" s="52">
        <f t="shared" si="2"/>
        <v>259.6309085</v>
      </c>
      <c r="R40" s="52">
        <f t="shared" si="16"/>
        <v>10238.36392</v>
      </c>
      <c r="S40" s="53">
        <f t="shared" si="36"/>
        <v>57.11879987</v>
      </c>
      <c r="T40" s="53">
        <f t="shared" si="17"/>
        <v>442.3551394</v>
      </c>
      <c r="U40" s="54">
        <f t="shared" si="4"/>
        <v>0.04320564719</v>
      </c>
      <c r="V40" s="55">
        <f t="shared" si="5"/>
        <v>0.04423551394</v>
      </c>
      <c r="W40" s="56">
        <f t="shared" si="18"/>
        <v>10056.90428</v>
      </c>
      <c r="X40" s="57">
        <f t="shared" si="6"/>
        <v>251.4226069</v>
      </c>
      <c r="Y40" s="57">
        <f t="shared" si="7"/>
        <v>1142.830032</v>
      </c>
      <c r="Z40" s="58">
        <f t="shared" si="8"/>
        <v>0.1136363636</v>
      </c>
      <c r="AA40" s="57">
        <f t="shared" si="19"/>
        <v>28102.66976</v>
      </c>
      <c r="AB40" s="57">
        <f t="shared" si="37"/>
        <v>251.4226069</v>
      </c>
      <c r="AC40" s="57">
        <f t="shared" si="20"/>
        <v>308.3268846</v>
      </c>
      <c r="AD40" s="58">
        <f t="shared" si="10"/>
        <v>0.01097144461</v>
      </c>
      <c r="AE40" s="59">
        <f t="shared" si="11"/>
        <v>0.03083268846</v>
      </c>
      <c r="AF40" s="60">
        <f t="shared" si="12"/>
        <v>1630.705201</v>
      </c>
      <c r="AG40" s="61">
        <f t="shared" si="13"/>
        <v>-1188.350061</v>
      </c>
    </row>
    <row r="41" ht="15.75" customHeight="1">
      <c r="A41" s="42">
        <v>44673.916666666664</v>
      </c>
      <c r="B41" s="43" t="s">
        <v>68</v>
      </c>
      <c r="C41" s="44">
        <v>0.7478</v>
      </c>
      <c r="D41" s="44">
        <v>0.1557</v>
      </c>
      <c r="E41" s="44">
        <v>0.0965</v>
      </c>
      <c r="F41" s="43">
        <v>1.51</v>
      </c>
      <c r="G41" s="43">
        <v>4.03</v>
      </c>
      <c r="H41" s="45">
        <v>5.31</v>
      </c>
      <c r="I41" s="46" t="s">
        <v>30</v>
      </c>
      <c r="J41" s="26">
        <v>74.78</v>
      </c>
      <c r="K41" s="26">
        <v>1.337255950788981</v>
      </c>
      <c r="L41" s="47">
        <v>1.129178</v>
      </c>
      <c r="M41" s="48">
        <v>39.0</v>
      </c>
      <c r="N41" s="49">
        <v>28.0</v>
      </c>
      <c r="O41" s="50">
        <f t="shared" si="1"/>
        <v>0.7179487179</v>
      </c>
      <c r="P41" s="51">
        <f t="shared" si="15"/>
        <v>10442.35514</v>
      </c>
      <c r="Q41" s="52">
        <f t="shared" si="2"/>
        <v>261.0588785</v>
      </c>
      <c r="R41" s="52">
        <f t="shared" si="16"/>
        <v>10499.4228</v>
      </c>
      <c r="S41" s="53">
        <f t="shared" ref="S41:S42" si="38">Q41-(Q41*2)</f>
        <v>-261.0588785</v>
      </c>
      <c r="T41" s="53">
        <f t="shared" si="17"/>
        <v>181.2962609</v>
      </c>
      <c r="U41" s="54">
        <f t="shared" si="4"/>
        <v>0.01726725977</v>
      </c>
      <c r="V41" s="55">
        <f t="shared" si="5"/>
        <v>0.01812962609</v>
      </c>
      <c r="W41" s="56">
        <f t="shared" si="18"/>
        <v>10308.32688</v>
      </c>
      <c r="X41" s="57">
        <f t="shared" si="6"/>
        <v>257.7081721</v>
      </c>
      <c r="Y41" s="57">
        <f t="shared" si="7"/>
        <v>505.3101414</v>
      </c>
      <c r="Z41" s="58">
        <f t="shared" si="8"/>
        <v>0.04901960784</v>
      </c>
      <c r="AA41" s="57">
        <f t="shared" si="19"/>
        <v>28607.9799</v>
      </c>
      <c r="AB41" s="57">
        <f t="shared" ref="AB41:AB42" si="39">Y41-(Y41*2)</f>
        <v>-505.3101414</v>
      </c>
      <c r="AC41" s="57">
        <f t="shared" si="20"/>
        <v>-196.9832568</v>
      </c>
      <c r="AD41" s="58">
        <f t="shared" si="10"/>
        <v>-0.006885605259</v>
      </c>
      <c r="AE41" s="59">
        <f t="shared" si="11"/>
        <v>-0.01969832568</v>
      </c>
      <c r="AF41" s="60">
        <f t="shared" si="12"/>
        <v>1630.705201</v>
      </c>
      <c r="AG41" s="61">
        <f t="shared" si="13"/>
        <v>-1449.40894</v>
      </c>
    </row>
    <row r="42" ht="15.75" customHeight="1">
      <c r="A42" s="42">
        <v>44674.5625</v>
      </c>
      <c r="B42" s="43" t="s">
        <v>69</v>
      </c>
      <c r="C42" s="44">
        <v>0.7219</v>
      </c>
      <c r="D42" s="44">
        <v>0.1694</v>
      </c>
      <c r="E42" s="44">
        <v>0.1088</v>
      </c>
      <c r="F42" s="43">
        <v>1.54</v>
      </c>
      <c r="G42" s="43">
        <v>4.08</v>
      </c>
      <c r="H42" s="45">
        <v>6.39</v>
      </c>
      <c r="I42" s="46" t="s">
        <v>30</v>
      </c>
      <c r="J42" s="26">
        <v>72.19</v>
      </c>
      <c r="K42" s="26">
        <v>1.3852334118298935</v>
      </c>
      <c r="L42" s="47">
        <v>1.111726</v>
      </c>
      <c r="M42" s="48">
        <v>40.0</v>
      </c>
      <c r="N42" s="49">
        <v>28.0</v>
      </c>
      <c r="O42" s="50">
        <f t="shared" si="1"/>
        <v>0.7</v>
      </c>
      <c r="P42" s="51">
        <f t="shared" si="15"/>
        <v>10181.29626</v>
      </c>
      <c r="Q42" s="52">
        <f t="shared" si="2"/>
        <v>254.5324065</v>
      </c>
      <c r="R42" s="52">
        <f t="shared" si="16"/>
        <v>10753.95521</v>
      </c>
      <c r="S42" s="53">
        <f t="shared" si="38"/>
        <v>-254.5324065</v>
      </c>
      <c r="T42" s="53">
        <f t="shared" si="17"/>
        <v>-73.23614558</v>
      </c>
      <c r="U42" s="54">
        <f t="shared" si="4"/>
        <v>-0.006810159069</v>
      </c>
      <c r="V42" s="55">
        <f t="shared" si="5"/>
        <v>-0.007323614558</v>
      </c>
      <c r="W42" s="56">
        <f t="shared" si="18"/>
        <v>9803.016743</v>
      </c>
      <c r="X42" s="57">
        <f t="shared" si="6"/>
        <v>245.0754186</v>
      </c>
      <c r="Y42" s="57">
        <f t="shared" si="7"/>
        <v>453.8433677</v>
      </c>
      <c r="Z42" s="58">
        <f t="shared" si="8"/>
        <v>0.0462962963</v>
      </c>
      <c r="AA42" s="57">
        <f t="shared" si="19"/>
        <v>29061.82326</v>
      </c>
      <c r="AB42" s="57">
        <f t="shared" si="39"/>
        <v>-453.8433677</v>
      </c>
      <c r="AC42" s="57">
        <f t="shared" si="20"/>
        <v>-650.8266246</v>
      </c>
      <c r="AD42" s="58">
        <f t="shared" si="10"/>
        <v>-0.02239455586</v>
      </c>
      <c r="AE42" s="59">
        <f t="shared" si="11"/>
        <v>-0.06508266246</v>
      </c>
      <c r="AF42" s="60">
        <f t="shared" si="12"/>
        <v>1630.705201</v>
      </c>
      <c r="AG42" s="61">
        <f t="shared" si="13"/>
        <v>-1703.941346</v>
      </c>
    </row>
    <row r="43" ht="15.75" customHeight="1">
      <c r="A43" s="42">
        <v>44674.583333333336</v>
      </c>
      <c r="B43" s="43" t="s">
        <v>70</v>
      </c>
      <c r="C43" s="44">
        <v>0.7567</v>
      </c>
      <c r="D43" s="44">
        <v>0.1508</v>
      </c>
      <c r="E43" s="44">
        <v>0.0925</v>
      </c>
      <c r="F43" s="43">
        <v>1.34</v>
      </c>
      <c r="G43" s="43">
        <v>4.66</v>
      </c>
      <c r="H43" s="45">
        <v>7.62</v>
      </c>
      <c r="I43" s="46" t="s">
        <v>30</v>
      </c>
      <c r="J43" s="26">
        <v>75.67</v>
      </c>
      <c r="K43" s="26">
        <v>1.3215276860050218</v>
      </c>
      <c r="L43" s="47">
        <v>1.013978</v>
      </c>
      <c r="M43" s="48">
        <v>41.0</v>
      </c>
      <c r="N43" s="49">
        <f t="shared" ref="N43:N48" si="40">N42+1</f>
        <v>29</v>
      </c>
      <c r="O43" s="50">
        <f t="shared" si="1"/>
        <v>0.7073170732</v>
      </c>
      <c r="P43" s="51">
        <f t="shared" si="15"/>
        <v>9926.763854</v>
      </c>
      <c r="Q43" s="52">
        <f t="shared" si="2"/>
        <v>248.1690964</v>
      </c>
      <c r="R43" s="52">
        <f t="shared" si="16"/>
        <v>11002.1243</v>
      </c>
      <c r="S43" s="53">
        <f t="shared" ref="S43:S48" si="41">(F43-1)*Q43</f>
        <v>84.37749276</v>
      </c>
      <c r="T43" s="53">
        <f t="shared" si="17"/>
        <v>11.14134718</v>
      </c>
      <c r="U43" s="54">
        <f t="shared" si="4"/>
        <v>0.001012654181</v>
      </c>
      <c r="V43" s="55">
        <f t="shared" si="5"/>
        <v>0.001114134718</v>
      </c>
      <c r="W43" s="56">
        <f t="shared" si="18"/>
        <v>9349.173375</v>
      </c>
      <c r="X43" s="57">
        <f t="shared" si="6"/>
        <v>233.7293344</v>
      </c>
      <c r="Y43" s="57">
        <f t="shared" si="7"/>
        <v>687.4392188</v>
      </c>
      <c r="Z43" s="58">
        <f t="shared" si="8"/>
        <v>0.07352941176</v>
      </c>
      <c r="AA43" s="57">
        <f t="shared" si="19"/>
        <v>29749.26248</v>
      </c>
      <c r="AB43" s="57">
        <f t="shared" ref="AB43:AB48" si="42">X43</f>
        <v>233.7293344</v>
      </c>
      <c r="AC43" s="57">
        <f t="shared" si="20"/>
        <v>-417.0972902</v>
      </c>
      <c r="AD43" s="58">
        <f t="shared" si="10"/>
        <v>-0.01402042455</v>
      </c>
      <c r="AE43" s="59">
        <f t="shared" si="11"/>
        <v>-0.04170972902</v>
      </c>
      <c r="AF43" s="60">
        <f t="shared" si="12"/>
        <v>1630.705201</v>
      </c>
      <c r="AG43" s="61">
        <f t="shared" si="13"/>
        <v>-1619.563853</v>
      </c>
    </row>
    <row r="44" ht="15.75" customHeight="1">
      <c r="A44" s="42">
        <v>44674.583333333336</v>
      </c>
      <c r="B44" s="43" t="s">
        <v>71</v>
      </c>
      <c r="C44" s="44">
        <v>0.7898</v>
      </c>
      <c r="D44" s="44">
        <v>0.1427</v>
      </c>
      <c r="E44" s="44">
        <v>0.0675</v>
      </c>
      <c r="F44" s="43">
        <v>1.35</v>
      </c>
      <c r="G44" s="43">
        <v>4.81</v>
      </c>
      <c r="H44" s="45">
        <v>8.33</v>
      </c>
      <c r="I44" s="46" t="s">
        <v>30</v>
      </c>
      <c r="J44" s="26">
        <v>78.98</v>
      </c>
      <c r="K44" s="26">
        <v>1.2661433274246643</v>
      </c>
      <c r="L44" s="47">
        <v>1.0662300000000002</v>
      </c>
      <c r="M44" s="48">
        <v>42.0</v>
      </c>
      <c r="N44" s="49">
        <f t="shared" si="40"/>
        <v>30</v>
      </c>
      <c r="O44" s="50">
        <f t="shared" si="1"/>
        <v>0.7142857143</v>
      </c>
      <c r="P44" s="51">
        <f t="shared" si="15"/>
        <v>10011.14135</v>
      </c>
      <c r="Q44" s="52">
        <f t="shared" si="2"/>
        <v>250.2785337</v>
      </c>
      <c r="R44" s="52">
        <f t="shared" si="16"/>
        <v>11252.40284</v>
      </c>
      <c r="S44" s="53">
        <f t="shared" si="41"/>
        <v>87.59748679</v>
      </c>
      <c r="T44" s="53">
        <f t="shared" si="17"/>
        <v>98.73883397</v>
      </c>
      <c r="U44" s="54">
        <f t="shared" si="4"/>
        <v>0.008774911047</v>
      </c>
      <c r="V44" s="55">
        <f t="shared" si="5"/>
        <v>0.009873883397</v>
      </c>
      <c r="W44" s="56">
        <f t="shared" si="18"/>
        <v>9582.90271</v>
      </c>
      <c r="X44" s="57">
        <f t="shared" si="6"/>
        <v>239.5725677</v>
      </c>
      <c r="Y44" s="57">
        <f t="shared" si="7"/>
        <v>684.4930507</v>
      </c>
      <c r="Z44" s="58">
        <f t="shared" si="8"/>
        <v>0.07142857143</v>
      </c>
      <c r="AA44" s="57">
        <f t="shared" si="19"/>
        <v>30433.75553</v>
      </c>
      <c r="AB44" s="57">
        <f t="shared" si="42"/>
        <v>239.5725677</v>
      </c>
      <c r="AC44" s="57">
        <f t="shared" si="20"/>
        <v>-177.5247224</v>
      </c>
      <c r="AD44" s="58">
        <f t="shared" si="10"/>
        <v>-0.005833152016</v>
      </c>
      <c r="AE44" s="59">
        <f t="shared" si="11"/>
        <v>-0.01775247224</v>
      </c>
      <c r="AF44" s="60">
        <f t="shared" si="12"/>
        <v>1630.705201</v>
      </c>
      <c r="AG44" s="61">
        <f t="shared" si="13"/>
        <v>-1531.966367</v>
      </c>
    </row>
    <row r="45" ht="15.75" customHeight="1">
      <c r="A45" s="42">
        <v>44674.583333333336</v>
      </c>
      <c r="B45" s="43" t="s">
        <v>72</v>
      </c>
      <c r="C45" s="44">
        <v>0.7192</v>
      </c>
      <c r="D45" s="44">
        <v>0.175</v>
      </c>
      <c r="E45" s="44">
        <v>0.1058</v>
      </c>
      <c r="F45" s="43">
        <v>1.56</v>
      </c>
      <c r="G45" s="43">
        <v>4.06</v>
      </c>
      <c r="H45" s="45">
        <v>5.55</v>
      </c>
      <c r="I45" s="46" t="s">
        <v>30</v>
      </c>
      <c r="J45" s="26">
        <v>71.92</v>
      </c>
      <c r="K45" s="26">
        <v>1.3904338153503892</v>
      </c>
      <c r="L45" s="47">
        <v>1.121952</v>
      </c>
      <c r="M45" s="48">
        <v>43.0</v>
      </c>
      <c r="N45" s="49">
        <f t="shared" si="40"/>
        <v>31</v>
      </c>
      <c r="O45" s="50">
        <f t="shared" si="1"/>
        <v>0.7209302326</v>
      </c>
      <c r="P45" s="51">
        <f t="shared" si="15"/>
        <v>10098.73883</v>
      </c>
      <c r="Q45" s="52">
        <f t="shared" si="2"/>
        <v>252.4684708</v>
      </c>
      <c r="R45" s="52">
        <f t="shared" si="16"/>
        <v>11504.87131</v>
      </c>
      <c r="S45" s="53">
        <f t="shared" si="41"/>
        <v>141.3823437</v>
      </c>
      <c r="T45" s="53">
        <f t="shared" si="17"/>
        <v>240.1211776</v>
      </c>
      <c r="U45" s="54">
        <f t="shared" si="4"/>
        <v>0.0208712615</v>
      </c>
      <c r="V45" s="55">
        <f t="shared" si="5"/>
        <v>0.02401211776</v>
      </c>
      <c r="W45" s="56">
        <f t="shared" si="18"/>
        <v>9822.475278</v>
      </c>
      <c r="X45" s="57">
        <f t="shared" si="6"/>
        <v>245.5618819</v>
      </c>
      <c r="Y45" s="57">
        <f t="shared" si="7"/>
        <v>438.5033606</v>
      </c>
      <c r="Z45" s="58">
        <f t="shared" si="8"/>
        <v>0.04464285714</v>
      </c>
      <c r="AA45" s="57">
        <f t="shared" si="19"/>
        <v>30872.25889</v>
      </c>
      <c r="AB45" s="57">
        <f t="shared" si="42"/>
        <v>245.5618819</v>
      </c>
      <c r="AC45" s="57">
        <f t="shared" si="20"/>
        <v>68.03715949</v>
      </c>
      <c r="AD45" s="58">
        <f t="shared" si="10"/>
        <v>0.002203828354</v>
      </c>
      <c r="AE45" s="59">
        <f t="shared" si="11"/>
        <v>0.006803715949</v>
      </c>
      <c r="AF45" s="60">
        <f t="shared" si="12"/>
        <v>1630.705201</v>
      </c>
      <c r="AG45" s="61">
        <f t="shared" si="13"/>
        <v>-1390.584023</v>
      </c>
    </row>
    <row r="46" ht="15.75" customHeight="1">
      <c r="A46" s="42">
        <v>44674.645833333336</v>
      </c>
      <c r="B46" s="43" t="s">
        <v>73</v>
      </c>
      <c r="C46" s="44">
        <v>0.7236</v>
      </c>
      <c r="D46" s="44">
        <v>0.1617</v>
      </c>
      <c r="E46" s="44">
        <v>0.1146</v>
      </c>
      <c r="F46" s="43">
        <v>1.54</v>
      </c>
      <c r="G46" s="43">
        <v>4.22</v>
      </c>
      <c r="H46" s="45">
        <v>5.37</v>
      </c>
      <c r="I46" s="46" t="s">
        <v>30</v>
      </c>
      <c r="J46" s="26">
        <v>72.36</v>
      </c>
      <c r="K46" s="26">
        <v>1.3819789939192924</v>
      </c>
      <c r="L46" s="47">
        <v>1.114344</v>
      </c>
      <c r="M46" s="48">
        <v>44.0</v>
      </c>
      <c r="N46" s="49">
        <f t="shared" si="40"/>
        <v>32</v>
      </c>
      <c r="O46" s="50">
        <f t="shared" si="1"/>
        <v>0.7272727273</v>
      </c>
      <c r="P46" s="51">
        <f t="shared" si="15"/>
        <v>10240.12118</v>
      </c>
      <c r="Q46" s="52">
        <f t="shared" si="2"/>
        <v>256.0030294</v>
      </c>
      <c r="R46" s="52">
        <f t="shared" si="16"/>
        <v>11760.87434</v>
      </c>
      <c r="S46" s="53">
        <f t="shared" si="41"/>
        <v>138.2416359</v>
      </c>
      <c r="T46" s="53">
        <f t="shared" si="17"/>
        <v>378.3628135</v>
      </c>
      <c r="U46" s="54">
        <f t="shared" si="4"/>
        <v>0.03217131675</v>
      </c>
      <c r="V46" s="55">
        <f t="shared" si="5"/>
        <v>0.03783628135</v>
      </c>
      <c r="W46" s="56">
        <f t="shared" si="18"/>
        <v>10068.03716</v>
      </c>
      <c r="X46" s="57">
        <f t="shared" si="6"/>
        <v>251.700929</v>
      </c>
      <c r="Y46" s="57">
        <f t="shared" si="7"/>
        <v>466.1128315</v>
      </c>
      <c r="Z46" s="58">
        <f t="shared" si="8"/>
        <v>0.0462962963</v>
      </c>
      <c r="AA46" s="57">
        <f t="shared" si="19"/>
        <v>31338.37173</v>
      </c>
      <c r="AB46" s="57">
        <f t="shared" si="42"/>
        <v>251.700929</v>
      </c>
      <c r="AC46" s="57">
        <f t="shared" si="20"/>
        <v>319.7380885</v>
      </c>
      <c r="AD46" s="58">
        <f t="shared" si="10"/>
        <v>0.01020276648</v>
      </c>
      <c r="AE46" s="59">
        <f t="shared" si="11"/>
        <v>0.03197380885</v>
      </c>
      <c r="AF46" s="60">
        <f t="shared" si="12"/>
        <v>1630.705201</v>
      </c>
      <c r="AG46" s="61">
        <f t="shared" si="13"/>
        <v>-1252.342387</v>
      </c>
    </row>
    <row r="47" ht="15.75" customHeight="1">
      <c r="A47" s="42">
        <v>44674.666666666664</v>
      </c>
      <c r="B47" s="43" t="s">
        <v>74</v>
      </c>
      <c r="C47" s="44">
        <v>0.8201</v>
      </c>
      <c r="D47" s="44">
        <v>0.1133</v>
      </c>
      <c r="E47" s="44">
        <v>0.0665</v>
      </c>
      <c r="F47" s="43">
        <v>1.22</v>
      </c>
      <c r="G47" s="43">
        <v>6.07</v>
      </c>
      <c r="H47" s="45">
        <v>9.94</v>
      </c>
      <c r="I47" s="46" t="s">
        <v>30</v>
      </c>
      <c r="J47" s="26">
        <v>82.01</v>
      </c>
      <c r="K47" s="26">
        <v>1.2193634922570418</v>
      </c>
      <c r="L47" s="47">
        <v>1.0005220000000001</v>
      </c>
      <c r="M47" s="48">
        <v>45.0</v>
      </c>
      <c r="N47" s="49">
        <f t="shared" si="40"/>
        <v>33</v>
      </c>
      <c r="O47" s="50">
        <f t="shared" si="1"/>
        <v>0.7333333333</v>
      </c>
      <c r="P47" s="51">
        <f t="shared" si="15"/>
        <v>10378.36281</v>
      </c>
      <c r="Q47" s="52">
        <f t="shared" si="2"/>
        <v>259.4590703</v>
      </c>
      <c r="R47" s="52">
        <f t="shared" si="16"/>
        <v>12020.33341</v>
      </c>
      <c r="S47" s="53">
        <f t="shared" si="41"/>
        <v>57.08099547</v>
      </c>
      <c r="T47" s="53">
        <f t="shared" si="17"/>
        <v>435.443809</v>
      </c>
      <c r="U47" s="54">
        <f t="shared" si="4"/>
        <v>0.03622560159</v>
      </c>
      <c r="V47" s="55">
        <f t="shared" si="5"/>
        <v>0.0435443809</v>
      </c>
      <c r="W47" s="56">
        <f t="shared" si="18"/>
        <v>10319.73809</v>
      </c>
      <c r="X47" s="57">
        <f t="shared" si="6"/>
        <v>257.9934522</v>
      </c>
      <c r="Y47" s="57">
        <f t="shared" si="7"/>
        <v>1172.69751</v>
      </c>
      <c r="Z47" s="58">
        <f t="shared" si="8"/>
        <v>0.1136363636</v>
      </c>
      <c r="AA47" s="57">
        <f t="shared" si="19"/>
        <v>32511.06924</v>
      </c>
      <c r="AB47" s="57">
        <f t="shared" si="42"/>
        <v>257.9934522</v>
      </c>
      <c r="AC47" s="57">
        <f t="shared" si="20"/>
        <v>577.7315407</v>
      </c>
      <c r="AD47" s="58">
        <f t="shared" si="10"/>
        <v>0.01777030268</v>
      </c>
      <c r="AE47" s="59">
        <f t="shared" si="11"/>
        <v>0.05777315407</v>
      </c>
      <c r="AF47" s="60">
        <f t="shared" si="12"/>
        <v>1630.705201</v>
      </c>
      <c r="AG47" s="61">
        <f t="shared" si="13"/>
        <v>-1195.261392</v>
      </c>
    </row>
    <row r="48" ht="15.75" customHeight="1">
      <c r="A48" s="42">
        <v>44674.770833333336</v>
      </c>
      <c r="B48" s="43" t="s">
        <v>75</v>
      </c>
      <c r="C48" s="44">
        <v>0.7078</v>
      </c>
      <c r="D48" s="44">
        <v>0.1625</v>
      </c>
      <c r="E48" s="44">
        <v>0.1297</v>
      </c>
      <c r="F48" s="43">
        <v>1.55</v>
      </c>
      <c r="G48" s="43">
        <v>4.25</v>
      </c>
      <c r="H48" s="45">
        <v>5.16</v>
      </c>
      <c r="I48" s="46" t="s">
        <v>30</v>
      </c>
      <c r="J48" s="26">
        <v>70.78</v>
      </c>
      <c r="K48" s="26">
        <v>1.4128284826222097</v>
      </c>
      <c r="L48" s="47">
        <v>1.09709</v>
      </c>
      <c r="M48" s="48">
        <v>46.0</v>
      </c>
      <c r="N48" s="49">
        <f t="shared" si="40"/>
        <v>34</v>
      </c>
      <c r="O48" s="50">
        <f t="shared" si="1"/>
        <v>0.7391304348</v>
      </c>
      <c r="P48" s="51">
        <f t="shared" si="15"/>
        <v>10435.44381</v>
      </c>
      <c r="Q48" s="52">
        <f t="shared" si="2"/>
        <v>260.8860952</v>
      </c>
      <c r="R48" s="52">
        <f t="shared" si="16"/>
        <v>12281.2195</v>
      </c>
      <c r="S48" s="53">
        <f t="shared" si="41"/>
        <v>143.4873524</v>
      </c>
      <c r="T48" s="53">
        <f t="shared" si="17"/>
        <v>578.9311614</v>
      </c>
      <c r="U48" s="54">
        <f t="shared" si="4"/>
        <v>0.04713955004</v>
      </c>
      <c r="V48" s="55">
        <f t="shared" si="5"/>
        <v>0.05789311614</v>
      </c>
      <c r="W48" s="56">
        <f t="shared" si="18"/>
        <v>10577.73154</v>
      </c>
      <c r="X48" s="57">
        <f t="shared" si="6"/>
        <v>264.4432885</v>
      </c>
      <c r="Y48" s="57">
        <f t="shared" si="7"/>
        <v>480.8059791</v>
      </c>
      <c r="Z48" s="58">
        <f t="shared" si="8"/>
        <v>0.04545454545</v>
      </c>
      <c r="AA48" s="57">
        <f t="shared" si="19"/>
        <v>32991.87521</v>
      </c>
      <c r="AB48" s="57">
        <f t="shared" si="42"/>
        <v>264.4432885</v>
      </c>
      <c r="AC48" s="57">
        <f t="shared" si="20"/>
        <v>842.1748292</v>
      </c>
      <c r="AD48" s="58">
        <f t="shared" si="10"/>
        <v>0.0255267342</v>
      </c>
      <c r="AE48" s="59">
        <f t="shared" si="11"/>
        <v>0.08421748292</v>
      </c>
      <c r="AF48" s="60">
        <f t="shared" si="12"/>
        <v>1630.705201</v>
      </c>
      <c r="AG48" s="61">
        <f t="shared" si="13"/>
        <v>-1051.774039</v>
      </c>
    </row>
    <row r="49" ht="15.75" customHeight="1">
      <c r="A49" s="42">
        <v>44675.041666666664</v>
      </c>
      <c r="B49" s="43" t="s">
        <v>76</v>
      </c>
      <c r="C49" s="44">
        <v>0.7162</v>
      </c>
      <c r="D49" s="44">
        <v>0.1778</v>
      </c>
      <c r="E49" s="44">
        <v>0.1059</v>
      </c>
      <c r="F49" s="43">
        <v>1.52</v>
      </c>
      <c r="G49" s="43">
        <v>4.06</v>
      </c>
      <c r="H49" s="45">
        <v>6.09</v>
      </c>
      <c r="I49" s="46" t="s">
        <v>30</v>
      </c>
      <c r="J49" s="26">
        <v>71.62</v>
      </c>
      <c r="K49" s="26">
        <v>1.3962580284836636</v>
      </c>
      <c r="L49" s="47">
        <v>1.088624</v>
      </c>
      <c r="M49" s="48">
        <v>47.0</v>
      </c>
      <c r="N49" s="49">
        <v>34.0</v>
      </c>
      <c r="O49" s="50">
        <f t="shared" si="1"/>
        <v>0.7234042553</v>
      </c>
      <c r="P49" s="51">
        <f t="shared" si="15"/>
        <v>10578.93116</v>
      </c>
      <c r="Q49" s="52">
        <f t="shared" si="2"/>
        <v>264.473279</v>
      </c>
      <c r="R49" s="52">
        <f t="shared" si="16"/>
        <v>12545.69278</v>
      </c>
      <c r="S49" s="53">
        <f t="shared" ref="S49:S50" si="43">Q49-(Q49*2)</f>
        <v>-264.473279</v>
      </c>
      <c r="T49" s="53">
        <f t="shared" si="17"/>
        <v>314.4578824</v>
      </c>
      <c r="U49" s="54">
        <f t="shared" si="4"/>
        <v>0.02506500739</v>
      </c>
      <c r="V49" s="55">
        <f t="shared" si="5"/>
        <v>0.03144578824</v>
      </c>
      <c r="W49" s="56">
        <f t="shared" si="18"/>
        <v>10842.17483</v>
      </c>
      <c r="X49" s="57">
        <f t="shared" si="6"/>
        <v>271.0543707</v>
      </c>
      <c r="Y49" s="57">
        <f t="shared" si="7"/>
        <v>521.2584053</v>
      </c>
      <c r="Z49" s="58">
        <f t="shared" si="8"/>
        <v>0.04807692308</v>
      </c>
      <c r="AA49" s="57">
        <f t="shared" si="19"/>
        <v>33513.13362</v>
      </c>
      <c r="AB49" s="57">
        <f t="shared" ref="AB49:AB50" si="44">Y49-(Y49*2)</f>
        <v>-521.2584053</v>
      </c>
      <c r="AC49" s="57">
        <f t="shared" si="20"/>
        <v>320.916424</v>
      </c>
      <c r="AD49" s="58">
        <f t="shared" si="10"/>
        <v>0.009575840552</v>
      </c>
      <c r="AE49" s="59">
        <f t="shared" si="11"/>
        <v>0.0320916424</v>
      </c>
      <c r="AF49" s="60">
        <f t="shared" si="12"/>
        <v>1630.705201</v>
      </c>
      <c r="AG49" s="61">
        <f t="shared" si="13"/>
        <v>-1316.247318</v>
      </c>
    </row>
    <row r="50" ht="15.75" customHeight="1">
      <c r="A50" s="42">
        <v>44675.427083333336</v>
      </c>
      <c r="B50" s="43" t="s">
        <v>77</v>
      </c>
      <c r="C50" s="44">
        <v>0.7232</v>
      </c>
      <c r="D50" s="44">
        <v>0.1616</v>
      </c>
      <c r="E50" s="44">
        <v>0.1152</v>
      </c>
      <c r="F50" s="43">
        <v>1.51</v>
      </c>
      <c r="G50" s="43">
        <v>4.31</v>
      </c>
      <c r="H50" s="45">
        <v>5.35</v>
      </c>
      <c r="I50" s="46" t="s">
        <v>30</v>
      </c>
      <c r="J50" s="26">
        <v>72.32</v>
      </c>
      <c r="K50" s="26">
        <v>1.3827433628318584</v>
      </c>
      <c r="L50" s="47">
        <v>1.0920320000000001</v>
      </c>
      <c r="M50" s="48">
        <v>48.0</v>
      </c>
      <c r="N50" s="49">
        <v>34.0</v>
      </c>
      <c r="O50" s="50">
        <f t="shared" si="1"/>
        <v>0.7083333333</v>
      </c>
      <c r="P50" s="51">
        <f t="shared" si="15"/>
        <v>10314.45788</v>
      </c>
      <c r="Q50" s="52">
        <f t="shared" si="2"/>
        <v>257.8614471</v>
      </c>
      <c r="R50" s="52">
        <f t="shared" si="16"/>
        <v>12803.55423</v>
      </c>
      <c r="S50" s="53">
        <f t="shared" si="43"/>
        <v>-257.8614471</v>
      </c>
      <c r="T50" s="53">
        <f t="shared" si="17"/>
        <v>56.5964353</v>
      </c>
      <c r="U50" s="54">
        <f t="shared" si="4"/>
        <v>0.004420369085</v>
      </c>
      <c r="V50" s="55">
        <f t="shared" si="5"/>
        <v>0.00565964353</v>
      </c>
      <c r="W50" s="56">
        <f t="shared" si="18"/>
        <v>10320.91642</v>
      </c>
      <c r="X50" s="57">
        <f t="shared" si="6"/>
        <v>258.0229106</v>
      </c>
      <c r="Y50" s="57">
        <f t="shared" si="7"/>
        <v>505.9272757</v>
      </c>
      <c r="Z50" s="58">
        <f t="shared" si="8"/>
        <v>0.04901960784</v>
      </c>
      <c r="AA50" s="57">
        <f t="shared" si="19"/>
        <v>34019.0609</v>
      </c>
      <c r="AB50" s="57">
        <f t="shared" si="44"/>
        <v>-505.9272757</v>
      </c>
      <c r="AC50" s="57">
        <f t="shared" si="20"/>
        <v>-185.0108517</v>
      </c>
      <c r="AD50" s="58">
        <f t="shared" si="10"/>
        <v>-0.005438446766</v>
      </c>
      <c r="AE50" s="59">
        <f t="shared" si="11"/>
        <v>-0.01850108517</v>
      </c>
      <c r="AF50" s="60">
        <f t="shared" si="12"/>
        <v>1630.705201</v>
      </c>
      <c r="AG50" s="61">
        <f t="shared" si="13"/>
        <v>-1574.108765</v>
      </c>
    </row>
    <row r="51" ht="15.75" customHeight="1">
      <c r="A51" s="42">
        <v>44675.458333333336</v>
      </c>
      <c r="B51" s="43" t="s">
        <v>78</v>
      </c>
      <c r="C51" s="44">
        <v>0.8309</v>
      </c>
      <c r="D51" s="44">
        <v>0.1167</v>
      </c>
      <c r="E51" s="44">
        <v>0.0524</v>
      </c>
      <c r="F51" s="43">
        <v>1.42</v>
      </c>
      <c r="G51" s="43">
        <v>4.71</v>
      </c>
      <c r="H51" s="45">
        <v>7.11</v>
      </c>
      <c r="I51" s="46" t="s">
        <v>30</v>
      </c>
      <c r="J51" s="26">
        <v>83.09</v>
      </c>
      <c r="K51" s="26">
        <v>1.2035142616440004</v>
      </c>
      <c r="L51" s="47">
        <v>1.179878</v>
      </c>
      <c r="M51" s="48">
        <v>49.0</v>
      </c>
      <c r="N51" s="49">
        <f t="shared" ref="N51:N56" si="45">N50+1</f>
        <v>35</v>
      </c>
      <c r="O51" s="50">
        <f t="shared" si="1"/>
        <v>0.7142857143</v>
      </c>
      <c r="P51" s="51">
        <f t="shared" si="15"/>
        <v>10056.59644</v>
      </c>
      <c r="Q51" s="52">
        <f t="shared" si="2"/>
        <v>251.4149109</v>
      </c>
      <c r="R51" s="52">
        <f t="shared" si="16"/>
        <v>13054.96914</v>
      </c>
      <c r="S51" s="53">
        <f t="shared" ref="S51:S56" si="46">(F51-1)*Q51</f>
        <v>105.5942626</v>
      </c>
      <c r="T51" s="53">
        <f t="shared" si="17"/>
        <v>162.1906979</v>
      </c>
      <c r="U51" s="54">
        <f t="shared" si="4"/>
        <v>0.01242367532</v>
      </c>
      <c r="V51" s="55">
        <f t="shared" si="5"/>
        <v>0.01621906979</v>
      </c>
      <c r="W51" s="56">
        <f t="shared" si="18"/>
        <v>9814.989148</v>
      </c>
      <c r="X51" s="57">
        <f t="shared" si="6"/>
        <v>245.3747287</v>
      </c>
      <c r="Y51" s="57">
        <f t="shared" si="7"/>
        <v>584.2255445</v>
      </c>
      <c r="Z51" s="58">
        <f t="shared" si="8"/>
        <v>0.05952380952</v>
      </c>
      <c r="AA51" s="57">
        <f t="shared" si="19"/>
        <v>34603.28644</v>
      </c>
      <c r="AB51" s="57">
        <f t="shared" ref="AB51:AB56" si="47">X51</f>
        <v>245.3747287</v>
      </c>
      <c r="AC51" s="57">
        <f t="shared" si="20"/>
        <v>60.36387698</v>
      </c>
      <c r="AD51" s="58">
        <f t="shared" si="10"/>
        <v>0.001744455027</v>
      </c>
      <c r="AE51" s="59">
        <f t="shared" si="11"/>
        <v>0.006036387698</v>
      </c>
      <c r="AF51" s="60">
        <f t="shared" si="12"/>
        <v>1630.705201</v>
      </c>
      <c r="AG51" s="61">
        <f t="shared" si="13"/>
        <v>-1468.514503</v>
      </c>
    </row>
    <row r="52" ht="15.75" customHeight="1">
      <c r="A52" s="42">
        <v>44677.666666666664</v>
      </c>
      <c r="B52" s="43" t="s">
        <v>79</v>
      </c>
      <c r="C52" s="44">
        <v>0.704</v>
      </c>
      <c r="D52" s="44">
        <v>0.1712</v>
      </c>
      <c r="E52" s="44">
        <v>0.1249</v>
      </c>
      <c r="F52" s="43">
        <v>1.6</v>
      </c>
      <c r="G52" s="43">
        <v>4.01</v>
      </c>
      <c r="H52" s="45">
        <v>4.57</v>
      </c>
      <c r="I52" s="46" t="s">
        <v>30</v>
      </c>
      <c r="J52" s="26">
        <v>70.4</v>
      </c>
      <c r="K52" s="26">
        <v>1.4204545454545454</v>
      </c>
      <c r="L52" s="47">
        <v>1.1264</v>
      </c>
      <c r="M52" s="48">
        <v>50.0</v>
      </c>
      <c r="N52" s="49">
        <f t="shared" si="45"/>
        <v>36</v>
      </c>
      <c r="O52" s="50">
        <f t="shared" si="1"/>
        <v>0.72</v>
      </c>
      <c r="P52" s="51">
        <f t="shared" si="15"/>
        <v>10162.1907</v>
      </c>
      <c r="Q52" s="52">
        <f t="shared" si="2"/>
        <v>254.0547674</v>
      </c>
      <c r="R52" s="52">
        <f t="shared" si="16"/>
        <v>13309.02391</v>
      </c>
      <c r="S52" s="53">
        <f t="shared" si="46"/>
        <v>152.4328605</v>
      </c>
      <c r="T52" s="53">
        <f t="shared" si="17"/>
        <v>314.6235583</v>
      </c>
      <c r="U52" s="54">
        <f t="shared" si="4"/>
        <v>0.02363986724</v>
      </c>
      <c r="V52" s="55">
        <f t="shared" si="5"/>
        <v>0.03146235583</v>
      </c>
      <c r="W52" s="56">
        <f t="shared" si="18"/>
        <v>10060.36388</v>
      </c>
      <c r="X52" s="57">
        <f t="shared" si="6"/>
        <v>251.5090969</v>
      </c>
      <c r="Y52" s="57">
        <f t="shared" si="7"/>
        <v>419.1818282</v>
      </c>
      <c r="Z52" s="58">
        <f t="shared" si="8"/>
        <v>0.04166666667</v>
      </c>
      <c r="AA52" s="57">
        <f t="shared" si="19"/>
        <v>35022.46827</v>
      </c>
      <c r="AB52" s="57">
        <f t="shared" si="47"/>
        <v>251.5090969</v>
      </c>
      <c r="AC52" s="57">
        <f t="shared" si="20"/>
        <v>311.8729739</v>
      </c>
      <c r="AD52" s="58">
        <f t="shared" si="10"/>
        <v>0.008904939866</v>
      </c>
      <c r="AE52" s="59">
        <f t="shared" si="11"/>
        <v>0.03118729739</v>
      </c>
      <c r="AF52" s="60">
        <f t="shared" si="12"/>
        <v>1630.705201</v>
      </c>
      <c r="AG52" s="61">
        <f t="shared" si="13"/>
        <v>-1316.081642</v>
      </c>
    </row>
    <row r="53" ht="15.75" customHeight="1">
      <c r="A53" s="42">
        <v>44679.802083333336</v>
      </c>
      <c r="B53" s="43" t="s">
        <v>80</v>
      </c>
      <c r="C53" s="44">
        <v>0.7632</v>
      </c>
      <c r="D53" s="44">
        <v>0.1432</v>
      </c>
      <c r="E53" s="44">
        <v>0.0935</v>
      </c>
      <c r="F53" s="43">
        <v>1.35</v>
      </c>
      <c r="G53" s="43">
        <v>4.88</v>
      </c>
      <c r="H53" s="45">
        <v>7.2</v>
      </c>
      <c r="I53" s="46" t="s">
        <v>30</v>
      </c>
      <c r="J53" s="26">
        <v>76.32</v>
      </c>
      <c r="K53" s="26">
        <v>1.3102725366876313</v>
      </c>
      <c r="L53" s="47">
        <v>1.03032</v>
      </c>
      <c r="M53" s="48">
        <v>51.0</v>
      </c>
      <c r="N53" s="49">
        <f t="shared" si="45"/>
        <v>37</v>
      </c>
      <c r="O53" s="50">
        <f t="shared" si="1"/>
        <v>0.7254901961</v>
      </c>
      <c r="P53" s="51">
        <f t="shared" si="15"/>
        <v>10314.62356</v>
      </c>
      <c r="Q53" s="52">
        <f t="shared" si="2"/>
        <v>257.865589</v>
      </c>
      <c r="R53" s="52">
        <f t="shared" si="16"/>
        <v>13566.8895</v>
      </c>
      <c r="S53" s="53">
        <f t="shared" si="46"/>
        <v>90.25295614</v>
      </c>
      <c r="T53" s="53">
        <f t="shared" si="17"/>
        <v>404.8765145</v>
      </c>
      <c r="U53" s="54">
        <f t="shared" si="4"/>
        <v>0.02984298756</v>
      </c>
      <c r="V53" s="55">
        <f t="shared" si="5"/>
        <v>0.04048765145</v>
      </c>
      <c r="W53" s="56">
        <f t="shared" si="18"/>
        <v>10311.87297</v>
      </c>
      <c r="X53" s="57">
        <f t="shared" si="6"/>
        <v>257.7968243</v>
      </c>
      <c r="Y53" s="57">
        <f t="shared" si="7"/>
        <v>736.5623553</v>
      </c>
      <c r="Z53" s="58">
        <f t="shared" si="8"/>
        <v>0.07142857143</v>
      </c>
      <c r="AA53" s="57">
        <f t="shared" si="19"/>
        <v>35759.03062</v>
      </c>
      <c r="AB53" s="57">
        <f t="shared" si="47"/>
        <v>257.7968243</v>
      </c>
      <c r="AC53" s="57">
        <f t="shared" si="20"/>
        <v>569.6697983</v>
      </c>
      <c r="AD53" s="58">
        <f t="shared" si="10"/>
        <v>0.01593079534</v>
      </c>
      <c r="AE53" s="59">
        <f t="shared" si="11"/>
        <v>0.05696697983</v>
      </c>
      <c r="AF53" s="60">
        <f t="shared" si="12"/>
        <v>1630.705201</v>
      </c>
      <c r="AG53" s="61">
        <f t="shared" si="13"/>
        <v>-1225.828686</v>
      </c>
    </row>
    <row r="54" ht="15.75" customHeight="1">
      <c r="A54" s="42">
        <v>44680.6875</v>
      </c>
      <c r="B54" s="43" t="s">
        <v>81</v>
      </c>
      <c r="C54" s="44">
        <v>0.7002</v>
      </c>
      <c r="D54" s="44">
        <v>0.1767</v>
      </c>
      <c r="E54" s="44">
        <v>0.1231</v>
      </c>
      <c r="F54" s="43">
        <v>1.59</v>
      </c>
      <c r="G54" s="43">
        <v>4.02</v>
      </c>
      <c r="H54" s="45">
        <v>4.53</v>
      </c>
      <c r="I54" s="46" t="s">
        <v>30</v>
      </c>
      <c r="J54" s="26">
        <v>70.02</v>
      </c>
      <c r="K54" s="26">
        <v>1.4281633818908885</v>
      </c>
      <c r="L54" s="47">
        <v>1.1133179999999998</v>
      </c>
      <c r="M54" s="48">
        <v>52.0</v>
      </c>
      <c r="N54" s="49">
        <f t="shared" si="45"/>
        <v>38</v>
      </c>
      <c r="O54" s="50">
        <f t="shared" si="1"/>
        <v>0.7307692308</v>
      </c>
      <c r="P54" s="51">
        <f t="shared" si="15"/>
        <v>10404.87651</v>
      </c>
      <c r="Q54" s="52">
        <f t="shared" si="2"/>
        <v>260.1219129</v>
      </c>
      <c r="R54" s="52">
        <f t="shared" si="16"/>
        <v>13827.01141</v>
      </c>
      <c r="S54" s="53">
        <f t="shared" si="46"/>
        <v>153.4719286</v>
      </c>
      <c r="T54" s="53">
        <f t="shared" si="17"/>
        <v>558.3484431</v>
      </c>
      <c r="U54" s="54">
        <f t="shared" si="4"/>
        <v>0.04038099243</v>
      </c>
      <c r="V54" s="55">
        <f t="shared" si="5"/>
        <v>0.05583484431</v>
      </c>
      <c r="W54" s="56">
        <f t="shared" si="18"/>
        <v>10569.6698</v>
      </c>
      <c r="X54" s="57">
        <f t="shared" si="6"/>
        <v>264.241745</v>
      </c>
      <c r="Y54" s="57">
        <f t="shared" si="7"/>
        <v>447.8673643</v>
      </c>
      <c r="Z54" s="58">
        <f t="shared" si="8"/>
        <v>0.04237288136</v>
      </c>
      <c r="AA54" s="57">
        <f t="shared" si="19"/>
        <v>36206.89799</v>
      </c>
      <c r="AB54" s="57">
        <f t="shared" si="47"/>
        <v>264.241745</v>
      </c>
      <c r="AC54" s="57">
        <f t="shared" si="20"/>
        <v>833.9115432</v>
      </c>
      <c r="AD54" s="58">
        <f t="shared" si="10"/>
        <v>0.02303184171</v>
      </c>
      <c r="AE54" s="59">
        <f t="shared" si="11"/>
        <v>0.08339115432</v>
      </c>
      <c r="AF54" s="60">
        <f t="shared" si="12"/>
        <v>1630.705201</v>
      </c>
      <c r="AG54" s="61">
        <f t="shared" si="13"/>
        <v>-1072.356758</v>
      </c>
    </row>
    <row r="55" ht="15.75" customHeight="1">
      <c r="A55" s="42">
        <v>44680.6875</v>
      </c>
      <c r="B55" s="43" t="s">
        <v>82</v>
      </c>
      <c r="C55" s="44">
        <v>0.7072</v>
      </c>
      <c r="D55" s="44">
        <v>0.165</v>
      </c>
      <c r="E55" s="44">
        <v>0.1277</v>
      </c>
      <c r="F55" s="43">
        <v>1.86</v>
      </c>
      <c r="G55" s="43">
        <v>3.64</v>
      </c>
      <c r="H55" s="45">
        <v>3.64</v>
      </c>
      <c r="I55" s="46" t="s">
        <v>30</v>
      </c>
      <c r="J55" s="26">
        <v>70.72</v>
      </c>
      <c r="K55" s="26">
        <v>1.414027149321267</v>
      </c>
      <c r="L55" s="47">
        <v>1.315392</v>
      </c>
      <c r="M55" s="48">
        <v>53.0</v>
      </c>
      <c r="N55" s="49">
        <f t="shared" si="45"/>
        <v>39</v>
      </c>
      <c r="O55" s="50">
        <f t="shared" si="1"/>
        <v>0.7358490566</v>
      </c>
      <c r="P55" s="51">
        <f t="shared" si="15"/>
        <v>10558.34844</v>
      </c>
      <c r="Q55" s="52">
        <f t="shared" si="2"/>
        <v>263.9587111</v>
      </c>
      <c r="R55" s="52">
        <f t="shared" si="16"/>
        <v>14090.97012</v>
      </c>
      <c r="S55" s="53">
        <f t="shared" si="46"/>
        <v>227.0044915</v>
      </c>
      <c r="T55" s="53">
        <f t="shared" si="17"/>
        <v>785.3529346</v>
      </c>
      <c r="U55" s="54">
        <f t="shared" si="4"/>
        <v>0.055734483</v>
      </c>
      <c r="V55" s="55">
        <f t="shared" si="5"/>
        <v>0.07853529346</v>
      </c>
      <c r="W55" s="56">
        <f t="shared" si="18"/>
        <v>10833.91154</v>
      </c>
      <c r="X55" s="57">
        <f t="shared" si="6"/>
        <v>270.8477886</v>
      </c>
      <c r="Y55" s="57">
        <f t="shared" si="7"/>
        <v>314.939289</v>
      </c>
      <c r="Z55" s="58">
        <f t="shared" si="8"/>
        <v>0.02906976744</v>
      </c>
      <c r="AA55" s="57">
        <f t="shared" si="19"/>
        <v>36521.83728</v>
      </c>
      <c r="AB55" s="57">
        <f t="shared" si="47"/>
        <v>270.8477886</v>
      </c>
      <c r="AC55" s="57">
        <f t="shared" si="20"/>
        <v>1104.759332</v>
      </c>
      <c r="AD55" s="58">
        <f t="shared" si="10"/>
        <v>0.03024928137</v>
      </c>
      <c r="AE55" s="59">
        <f t="shared" si="11"/>
        <v>0.1104759332</v>
      </c>
      <c r="AF55" s="60">
        <f t="shared" si="12"/>
        <v>1630.705201</v>
      </c>
      <c r="AG55" s="61">
        <f t="shared" si="13"/>
        <v>-845.352266</v>
      </c>
    </row>
    <row r="56" ht="15.75" customHeight="1">
      <c r="A56" s="42">
        <v>44680.78125</v>
      </c>
      <c r="B56" s="43" t="s">
        <v>83</v>
      </c>
      <c r="C56" s="44">
        <v>0.7314</v>
      </c>
      <c r="D56" s="44">
        <v>0.1532</v>
      </c>
      <c r="E56" s="44">
        <v>0.1155</v>
      </c>
      <c r="F56" s="43">
        <v>1.51</v>
      </c>
      <c r="G56" s="43">
        <v>4.54</v>
      </c>
      <c r="H56" s="45">
        <v>5.27</v>
      </c>
      <c r="I56" s="46" t="s">
        <v>30</v>
      </c>
      <c r="J56" s="26">
        <v>73.14</v>
      </c>
      <c r="K56" s="26">
        <v>1.3672409078479628</v>
      </c>
      <c r="L56" s="47">
        <v>1.104414</v>
      </c>
      <c r="M56" s="48">
        <v>54.0</v>
      </c>
      <c r="N56" s="49">
        <f t="shared" si="45"/>
        <v>40</v>
      </c>
      <c r="O56" s="50">
        <f t="shared" si="1"/>
        <v>0.7407407407</v>
      </c>
      <c r="P56" s="51">
        <f t="shared" si="15"/>
        <v>10785.35293</v>
      </c>
      <c r="Q56" s="52">
        <f t="shared" si="2"/>
        <v>269.6338234</v>
      </c>
      <c r="R56" s="52">
        <f t="shared" si="16"/>
        <v>14360.60394</v>
      </c>
      <c r="S56" s="53">
        <f t="shared" si="46"/>
        <v>137.5132499</v>
      </c>
      <c r="T56" s="53">
        <f t="shared" si="17"/>
        <v>922.8661845</v>
      </c>
      <c r="U56" s="54">
        <f t="shared" si="4"/>
        <v>0.06426374462</v>
      </c>
      <c r="V56" s="55">
        <f t="shared" si="5"/>
        <v>0.09228661845</v>
      </c>
      <c r="W56" s="56">
        <f t="shared" si="18"/>
        <v>11104.75933</v>
      </c>
      <c r="X56" s="57">
        <f t="shared" si="6"/>
        <v>277.6189833</v>
      </c>
      <c r="Y56" s="57">
        <f t="shared" si="7"/>
        <v>544.3509476</v>
      </c>
      <c r="Z56" s="58">
        <f t="shared" si="8"/>
        <v>0.04901960784</v>
      </c>
      <c r="AA56" s="57">
        <f t="shared" si="19"/>
        <v>37066.18822</v>
      </c>
      <c r="AB56" s="57">
        <f t="shared" si="47"/>
        <v>277.6189833</v>
      </c>
      <c r="AC56" s="57">
        <f t="shared" si="20"/>
        <v>1382.378315</v>
      </c>
      <c r="AD56" s="58">
        <f t="shared" si="10"/>
        <v>0.03729486039</v>
      </c>
      <c r="AE56" s="59">
        <f t="shared" si="11"/>
        <v>0.1382378315</v>
      </c>
      <c r="AF56" s="60">
        <f t="shared" si="12"/>
        <v>1630.705201</v>
      </c>
      <c r="AG56" s="61">
        <f t="shared" si="13"/>
        <v>-707.8390161</v>
      </c>
    </row>
    <row r="57" ht="15.75" customHeight="1">
      <c r="A57" s="42">
        <v>44680.791666666664</v>
      </c>
      <c r="B57" s="43" t="s">
        <v>84</v>
      </c>
      <c r="C57" s="44">
        <v>0.6947</v>
      </c>
      <c r="D57" s="44">
        <v>0.1934</v>
      </c>
      <c r="E57" s="44">
        <v>0.1119</v>
      </c>
      <c r="F57" s="43">
        <v>1.57</v>
      </c>
      <c r="G57" s="43">
        <v>3.81</v>
      </c>
      <c r="H57" s="45">
        <v>6.45</v>
      </c>
      <c r="I57" s="46" t="s">
        <v>30</v>
      </c>
      <c r="J57" s="26">
        <v>69.47</v>
      </c>
      <c r="K57" s="26">
        <v>1.4394702749388226</v>
      </c>
      <c r="L57" s="47">
        <v>1.090679</v>
      </c>
      <c r="M57" s="48">
        <v>55.0</v>
      </c>
      <c r="N57" s="49">
        <v>40.0</v>
      </c>
      <c r="O57" s="50">
        <f t="shared" si="1"/>
        <v>0.7272727273</v>
      </c>
      <c r="P57" s="51">
        <f t="shared" si="15"/>
        <v>10922.86618</v>
      </c>
      <c r="Q57" s="52">
        <f t="shared" si="2"/>
        <v>273.0716546</v>
      </c>
      <c r="R57" s="52">
        <f t="shared" si="16"/>
        <v>14633.6756</v>
      </c>
      <c r="S57" s="53">
        <f t="shared" ref="S57:S58" si="48">Q57-(Q57*2)</f>
        <v>-273.0716546</v>
      </c>
      <c r="T57" s="53">
        <f t="shared" si="17"/>
        <v>649.7945299</v>
      </c>
      <c r="U57" s="54">
        <f t="shared" si="4"/>
        <v>0.04440405457</v>
      </c>
      <c r="V57" s="55">
        <f t="shared" si="5"/>
        <v>0.06497945299</v>
      </c>
      <c r="W57" s="56">
        <f t="shared" si="18"/>
        <v>11382.37832</v>
      </c>
      <c r="X57" s="57">
        <f t="shared" si="6"/>
        <v>284.5594579</v>
      </c>
      <c r="Y57" s="57">
        <f t="shared" si="7"/>
        <v>499.2271191</v>
      </c>
      <c r="Z57" s="58">
        <f t="shared" si="8"/>
        <v>0.04385964912</v>
      </c>
      <c r="AA57" s="57">
        <f t="shared" si="19"/>
        <v>37565.41534</v>
      </c>
      <c r="AB57" s="57">
        <f t="shared" ref="AB57:AB58" si="49">Y57-(Y57*2)</f>
        <v>-499.2271191</v>
      </c>
      <c r="AC57" s="57">
        <f t="shared" si="20"/>
        <v>883.151196</v>
      </c>
      <c r="AD57" s="58">
        <f t="shared" si="10"/>
        <v>0.02350968804</v>
      </c>
      <c r="AE57" s="59">
        <f t="shared" si="11"/>
        <v>0.0883151196</v>
      </c>
      <c r="AF57" s="60">
        <f t="shared" si="12"/>
        <v>1630.705201</v>
      </c>
      <c r="AG57" s="61">
        <f t="shared" si="13"/>
        <v>-980.9106707</v>
      </c>
    </row>
    <row r="58" ht="15.75" customHeight="1">
      <c r="A58" s="42">
        <v>44681.479166666664</v>
      </c>
      <c r="B58" s="43" t="s">
        <v>85</v>
      </c>
      <c r="C58" s="44">
        <v>0.7421</v>
      </c>
      <c r="D58" s="44">
        <v>0.1572</v>
      </c>
      <c r="E58" s="44">
        <v>0.1007</v>
      </c>
      <c r="F58" s="43">
        <v>1.4</v>
      </c>
      <c r="G58" s="43">
        <v>4.85</v>
      </c>
      <c r="H58" s="45">
        <v>6.82</v>
      </c>
      <c r="I58" s="46" t="s">
        <v>30</v>
      </c>
      <c r="J58" s="26">
        <v>74.21</v>
      </c>
      <c r="K58" s="26">
        <v>1.3475272874275703</v>
      </c>
      <c r="L58" s="47">
        <v>1.03894</v>
      </c>
      <c r="M58" s="48">
        <v>56.0</v>
      </c>
      <c r="N58" s="49">
        <v>40.0</v>
      </c>
      <c r="O58" s="50">
        <f t="shared" si="1"/>
        <v>0.7142857143</v>
      </c>
      <c r="P58" s="51">
        <f t="shared" si="15"/>
        <v>10649.79453</v>
      </c>
      <c r="Q58" s="52">
        <f t="shared" si="2"/>
        <v>266.2448632</v>
      </c>
      <c r="R58" s="52">
        <f t="shared" si="16"/>
        <v>14899.92046</v>
      </c>
      <c r="S58" s="53">
        <f t="shared" si="48"/>
        <v>-266.2448632</v>
      </c>
      <c r="T58" s="53">
        <f t="shared" si="17"/>
        <v>383.5496666</v>
      </c>
      <c r="U58" s="54">
        <f t="shared" si="4"/>
        <v>0.02574172578</v>
      </c>
      <c r="V58" s="55">
        <f t="shared" si="5"/>
        <v>0.03835496666</v>
      </c>
      <c r="W58" s="56">
        <f t="shared" si="18"/>
        <v>10883.1512</v>
      </c>
      <c r="X58" s="57">
        <f t="shared" si="6"/>
        <v>272.0787799</v>
      </c>
      <c r="Y58" s="57">
        <f t="shared" si="7"/>
        <v>680.1969498</v>
      </c>
      <c r="Z58" s="58">
        <f t="shared" si="8"/>
        <v>0.0625</v>
      </c>
      <c r="AA58" s="57">
        <f t="shared" si="19"/>
        <v>38245.61229</v>
      </c>
      <c r="AB58" s="57">
        <f t="shared" si="49"/>
        <v>-680.1969498</v>
      </c>
      <c r="AC58" s="57">
        <f t="shared" si="20"/>
        <v>202.9542463</v>
      </c>
      <c r="AD58" s="58">
        <f t="shared" si="10"/>
        <v>0.005306602093</v>
      </c>
      <c r="AE58" s="59">
        <f t="shared" si="11"/>
        <v>0.02029542463</v>
      </c>
      <c r="AF58" s="60">
        <f t="shared" si="12"/>
        <v>1630.705201</v>
      </c>
      <c r="AG58" s="61">
        <f t="shared" si="13"/>
        <v>-1247.155534</v>
      </c>
    </row>
    <row r="59" ht="15.75" customHeight="1">
      <c r="A59" s="42">
        <v>44681.5</v>
      </c>
      <c r="B59" s="43" t="s">
        <v>86</v>
      </c>
      <c r="C59" s="44">
        <v>0.7484</v>
      </c>
      <c r="D59" s="44">
        <v>0.1571</v>
      </c>
      <c r="E59" s="44">
        <v>0.0945</v>
      </c>
      <c r="F59" s="43">
        <v>1.35</v>
      </c>
      <c r="G59" s="43">
        <v>4.88</v>
      </c>
      <c r="H59" s="45">
        <v>7.48</v>
      </c>
      <c r="I59" s="46" t="s">
        <v>30</v>
      </c>
      <c r="J59" s="26">
        <v>74.84</v>
      </c>
      <c r="K59" s="26">
        <v>1.3361838588989843</v>
      </c>
      <c r="L59" s="47">
        <v>1.0103400000000002</v>
      </c>
      <c r="M59" s="48">
        <v>57.0</v>
      </c>
      <c r="N59" s="49">
        <f>N58+1</f>
        <v>41</v>
      </c>
      <c r="O59" s="50">
        <f t="shared" si="1"/>
        <v>0.7192982456</v>
      </c>
      <c r="P59" s="51">
        <f t="shared" si="15"/>
        <v>10383.54967</v>
      </c>
      <c r="Q59" s="52">
        <f t="shared" si="2"/>
        <v>259.5887417</v>
      </c>
      <c r="R59" s="52">
        <f t="shared" si="16"/>
        <v>15159.5092</v>
      </c>
      <c r="S59" s="53">
        <f>(F59-1)*Q59</f>
        <v>90.85605958</v>
      </c>
      <c r="T59" s="53">
        <f t="shared" si="17"/>
        <v>474.4057262</v>
      </c>
      <c r="U59" s="54">
        <f t="shared" si="4"/>
        <v>0.03129426684</v>
      </c>
      <c r="V59" s="55">
        <f t="shared" si="5"/>
        <v>0.04744057262</v>
      </c>
      <c r="W59" s="56">
        <f t="shared" si="18"/>
        <v>10202.95425</v>
      </c>
      <c r="X59" s="57">
        <f t="shared" si="6"/>
        <v>255.0738562</v>
      </c>
      <c r="Y59" s="57">
        <f t="shared" si="7"/>
        <v>728.7824462</v>
      </c>
      <c r="Z59" s="58">
        <f t="shared" si="8"/>
        <v>0.07142857143</v>
      </c>
      <c r="AA59" s="57">
        <f t="shared" si="19"/>
        <v>38974.39474</v>
      </c>
      <c r="AB59" s="57">
        <f>X59</f>
        <v>255.0738562</v>
      </c>
      <c r="AC59" s="57">
        <f t="shared" si="20"/>
        <v>458.0281024</v>
      </c>
      <c r="AD59" s="58">
        <f t="shared" si="10"/>
        <v>0.01175202605</v>
      </c>
      <c r="AE59" s="59">
        <f t="shared" si="11"/>
        <v>0.04580281024</v>
      </c>
      <c r="AF59" s="60">
        <f t="shared" si="12"/>
        <v>1630.705201</v>
      </c>
      <c r="AG59" s="61">
        <f t="shared" si="13"/>
        <v>-1156.299474</v>
      </c>
    </row>
    <row r="60" ht="15.75" customHeight="1">
      <c r="A60" s="42">
        <v>44681.583333333336</v>
      </c>
      <c r="B60" s="43" t="s">
        <v>87</v>
      </c>
      <c r="C60" s="44">
        <v>0.7127</v>
      </c>
      <c r="D60" s="44">
        <v>0.1638</v>
      </c>
      <c r="E60" s="44">
        <v>0.1234</v>
      </c>
      <c r="F60" s="43">
        <v>1.46</v>
      </c>
      <c r="G60" s="43">
        <v>4.33</v>
      </c>
      <c r="H60" s="45">
        <v>5.44</v>
      </c>
      <c r="I60" s="46" t="s">
        <v>30</v>
      </c>
      <c r="J60" s="26">
        <v>71.27</v>
      </c>
      <c r="K60" s="26">
        <v>1.4031149151115476</v>
      </c>
      <c r="L60" s="47">
        <v>1.040542</v>
      </c>
      <c r="M60" s="48">
        <v>58.0</v>
      </c>
      <c r="N60" s="49">
        <v>41.0</v>
      </c>
      <c r="O60" s="50">
        <f t="shared" si="1"/>
        <v>0.7068965517</v>
      </c>
      <c r="P60" s="51">
        <f t="shared" si="15"/>
        <v>10474.40573</v>
      </c>
      <c r="Q60" s="52">
        <f t="shared" si="2"/>
        <v>261.8601432</v>
      </c>
      <c r="R60" s="52">
        <f t="shared" si="16"/>
        <v>15421.36935</v>
      </c>
      <c r="S60" s="53">
        <f t="shared" ref="S60:S61" si="50">Q60-(Q60*2)</f>
        <v>-261.8601432</v>
      </c>
      <c r="T60" s="53">
        <f t="shared" si="17"/>
        <v>212.5455831</v>
      </c>
      <c r="U60" s="54">
        <f t="shared" si="4"/>
        <v>0.01378253632</v>
      </c>
      <c r="V60" s="55">
        <f t="shared" si="5"/>
        <v>0.02125455831</v>
      </c>
      <c r="W60" s="56">
        <f t="shared" si="18"/>
        <v>10458.0281</v>
      </c>
      <c r="X60" s="57">
        <f t="shared" si="6"/>
        <v>261.4507026</v>
      </c>
      <c r="Y60" s="57">
        <f t="shared" si="7"/>
        <v>568.3710925</v>
      </c>
      <c r="Z60" s="58">
        <f t="shared" si="8"/>
        <v>0.05434782609</v>
      </c>
      <c r="AA60" s="57">
        <f t="shared" si="19"/>
        <v>39542.76583</v>
      </c>
      <c r="AB60" s="57">
        <f t="shared" ref="AB60:AB61" si="51">Y60-(Y60*2)</f>
        <v>-568.3710925</v>
      </c>
      <c r="AC60" s="57">
        <f t="shared" si="20"/>
        <v>-110.3429901</v>
      </c>
      <c r="AD60" s="58">
        <f t="shared" si="10"/>
        <v>-0.002790472234</v>
      </c>
      <c r="AE60" s="59">
        <f t="shared" si="11"/>
        <v>-0.01103429901</v>
      </c>
      <c r="AF60" s="60">
        <f t="shared" si="12"/>
        <v>1630.705201</v>
      </c>
      <c r="AG60" s="61">
        <f t="shared" si="13"/>
        <v>-1418.159618</v>
      </c>
    </row>
    <row r="61" ht="15.75" customHeight="1">
      <c r="A61" s="42">
        <v>44681.583333333336</v>
      </c>
      <c r="B61" s="43" t="s">
        <v>88</v>
      </c>
      <c r="C61" s="44">
        <v>0.7025</v>
      </c>
      <c r="D61" s="44">
        <v>0.1888</v>
      </c>
      <c r="E61" s="44">
        <v>0.1086</v>
      </c>
      <c r="F61" s="43">
        <v>1.65</v>
      </c>
      <c r="G61" s="43">
        <v>3.81</v>
      </c>
      <c r="H61" s="45">
        <v>4.98</v>
      </c>
      <c r="I61" s="46" t="s">
        <v>30</v>
      </c>
      <c r="J61" s="26">
        <v>70.25</v>
      </c>
      <c r="K61" s="26">
        <v>1.4234875444839858</v>
      </c>
      <c r="L61" s="47">
        <v>1.159125</v>
      </c>
      <c r="M61" s="48">
        <v>59.0</v>
      </c>
      <c r="N61" s="49">
        <v>41.0</v>
      </c>
      <c r="O61" s="50">
        <f t="shared" si="1"/>
        <v>0.6949152542</v>
      </c>
      <c r="P61" s="51">
        <f t="shared" si="15"/>
        <v>10212.54558</v>
      </c>
      <c r="Q61" s="52">
        <f t="shared" si="2"/>
        <v>255.3136396</v>
      </c>
      <c r="R61" s="52">
        <f t="shared" si="16"/>
        <v>15676.68299</v>
      </c>
      <c r="S61" s="53">
        <f t="shared" si="50"/>
        <v>-255.3136396</v>
      </c>
      <c r="T61" s="53">
        <f t="shared" si="17"/>
        <v>-42.76805651</v>
      </c>
      <c r="U61" s="54">
        <f t="shared" si="4"/>
        <v>-0.002728131745</v>
      </c>
      <c r="V61" s="55">
        <f t="shared" si="5"/>
        <v>-0.004276805651</v>
      </c>
      <c r="W61" s="56">
        <f t="shared" si="18"/>
        <v>9889.65701</v>
      </c>
      <c r="X61" s="57">
        <f t="shared" si="6"/>
        <v>247.2414252</v>
      </c>
      <c r="Y61" s="57">
        <f t="shared" si="7"/>
        <v>380.3714235</v>
      </c>
      <c r="Z61" s="58">
        <f t="shared" si="8"/>
        <v>0.03846153846</v>
      </c>
      <c r="AA61" s="57">
        <f t="shared" si="19"/>
        <v>39923.13726</v>
      </c>
      <c r="AB61" s="57">
        <f t="shared" si="51"/>
        <v>-380.3714235</v>
      </c>
      <c r="AC61" s="57">
        <f t="shared" si="20"/>
        <v>-490.7144136</v>
      </c>
      <c r="AD61" s="58">
        <f t="shared" si="10"/>
        <v>-0.01229147926</v>
      </c>
      <c r="AE61" s="59">
        <f t="shared" si="11"/>
        <v>-0.04907144136</v>
      </c>
      <c r="AF61" s="60">
        <f t="shared" si="12"/>
        <v>1630.705201</v>
      </c>
      <c r="AG61" s="61">
        <f t="shared" si="13"/>
        <v>-1673.473257</v>
      </c>
    </row>
    <row r="62" ht="15.75" customHeight="1">
      <c r="A62" s="42">
        <v>44681.59375</v>
      </c>
      <c r="B62" s="43" t="s">
        <v>89</v>
      </c>
      <c r="C62" s="44">
        <v>0.7254</v>
      </c>
      <c r="D62" s="44">
        <v>0.1721</v>
      </c>
      <c r="E62" s="44">
        <v>0.1025</v>
      </c>
      <c r="F62" s="43">
        <v>1.47</v>
      </c>
      <c r="G62" s="43">
        <v>4.48</v>
      </c>
      <c r="H62" s="45">
        <v>6.82</v>
      </c>
      <c r="I62" s="46" t="s">
        <v>30</v>
      </c>
      <c r="J62" s="26">
        <v>72.54</v>
      </c>
      <c r="K62" s="26">
        <v>1.3785497656465397</v>
      </c>
      <c r="L62" s="47">
        <v>1.066338</v>
      </c>
      <c r="M62" s="48">
        <v>60.0</v>
      </c>
      <c r="N62" s="49">
        <f>N61+1</f>
        <v>42</v>
      </c>
      <c r="O62" s="50">
        <f t="shared" si="1"/>
        <v>0.7</v>
      </c>
      <c r="P62" s="51">
        <f t="shared" si="15"/>
        <v>9957.231943</v>
      </c>
      <c r="Q62" s="52">
        <f t="shared" si="2"/>
        <v>248.9307986</v>
      </c>
      <c r="R62" s="52">
        <f t="shared" si="16"/>
        <v>15925.61378</v>
      </c>
      <c r="S62" s="53">
        <f>(F62-1)*Q62</f>
        <v>116.9974753</v>
      </c>
      <c r="T62" s="53">
        <f t="shared" si="17"/>
        <v>74.22941883</v>
      </c>
      <c r="U62" s="54">
        <f t="shared" si="4"/>
        <v>0.00466100835</v>
      </c>
      <c r="V62" s="55">
        <f t="shared" si="5"/>
        <v>0.007422941883</v>
      </c>
      <c r="W62" s="56">
        <f t="shared" si="18"/>
        <v>9509.285586</v>
      </c>
      <c r="X62" s="57">
        <f t="shared" si="6"/>
        <v>237.7321397</v>
      </c>
      <c r="Y62" s="57">
        <f t="shared" si="7"/>
        <v>505.8130631</v>
      </c>
      <c r="Z62" s="58">
        <f t="shared" si="8"/>
        <v>0.05319148936</v>
      </c>
      <c r="AA62" s="57">
        <f t="shared" si="19"/>
        <v>40428.95032</v>
      </c>
      <c r="AB62" s="57">
        <f>X62</f>
        <v>237.7321397</v>
      </c>
      <c r="AC62" s="57">
        <f t="shared" si="20"/>
        <v>-252.9822739</v>
      </c>
      <c r="AD62" s="58">
        <f t="shared" si="10"/>
        <v>-0.006257453432</v>
      </c>
      <c r="AE62" s="59">
        <f t="shared" si="11"/>
        <v>-0.02529822739</v>
      </c>
      <c r="AF62" s="60">
        <f t="shared" si="12"/>
        <v>1630.705201</v>
      </c>
      <c r="AG62" s="61">
        <f t="shared" si="13"/>
        <v>-1556.475782</v>
      </c>
    </row>
    <row r="63" ht="15.75" customHeight="1">
      <c r="A63" s="42">
        <v>44681.680555555555</v>
      </c>
      <c r="B63" s="43" t="s">
        <v>90</v>
      </c>
      <c r="C63" s="44">
        <v>0.7261</v>
      </c>
      <c r="D63" s="44">
        <v>0.1726</v>
      </c>
      <c r="E63" s="44">
        <v>0.1013</v>
      </c>
      <c r="F63" s="43">
        <v>1.41</v>
      </c>
      <c r="G63" s="43">
        <v>4.13</v>
      </c>
      <c r="H63" s="45">
        <v>7.27</v>
      </c>
      <c r="I63" s="46" t="s">
        <v>30</v>
      </c>
      <c r="J63" s="26">
        <v>72.61</v>
      </c>
      <c r="K63" s="26">
        <v>1.3772207684891888</v>
      </c>
      <c r="L63" s="47">
        <v>1.023801</v>
      </c>
      <c r="M63" s="48">
        <v>61.0</v>
      </c>
      <c r="N63" s="49">
        <v>42.0</v>
      </c>
      <c r="O63" s="50">
        <f t="shared" si="1"/>
        <v>0.6885245902</v>
      </c>
      <c r="P63" s="51">
        <f t="shared" si="15"/>
        <v>10074.22942</v>
      </c>
      <c r="Q63" s="52">
        <f t="shared" si="2"/>
        <v>251.8557355</v>
      </c>
      <c r="R63" s="52">
        <f t="shared" si="16"/>
        <v>16177.46952</v>
      </c>
      <c r="S63" s="53">
        <f t="shared" ref="S63:S64" si="52">Q63-(Q63*2)</f>
        <v>-251.8557355</v>
      </c>
      <c r="T63" s="53">
        <f t="shared" si="17"/>
        <v>-177.6263166</v>
      </c>
      <c r="U63" s="54">
        <f t="shared" si="4"/>
        <v>-0.01097985791</v>
      </c>
      <c r="V63" s="55">
        <f t="shared" si="5"/>
        <v>-0.01776263166</v>
      </c>
      <c r="W63" s="56">
        <f t="shared" si="18"/>
        <v>9747.017726</v>
      </c>
      <c r="X63" s="57">
        <f t="shared" si="6"/>
        <v>243.6754432</v>
      </c>
      <c r="Y63" s="57">
        <f t="shared" si="7"/>
        <v>594.3303492</v>
      </c>
      <c r="Z63" s="58">
        <f t="shared" si="8"/>
        <v>0.06097560976</v>
      </c>
      <c r="AA63" s="57">
        <f t="shared" si="19"/>
        <v>41023.28067</v>
      </c>
      <c r="AB63" s="57">
        <f t="shared" ref="AB63:AB64" si="53">Y63-(Y63*2)</f>
        <v>-594.3303492</v>
      </c>
      <c r="AC63" s="57">
        <f t="shared" si="20"/>
        <v>-847.3126231</v>
      </c>
      <c r="AD63" s="58">
        <f t="shared" si="10"/>
        <v>-0.02065443351</v>
      </c>
      <c r="AE63" s="59">
        <f t="shared" si="11"/>
        <v>-0.08473126231</v>
      </c>
      <c r="AF63" s="60">
        <f t="shared" si="12"/>
        <v>1630.705201</v>
      </c>
      <c r="AG63" s="61">
        <f t="shared" si="13"/>
        <v>-1808.331517</v>
      </c>
    </row>
    <row r="64" ht="15.75" customHeight="1">
      <c r="A64" s="42">
        <v>44681.791666666664</v>
      </c>
      <c r="B64" s="43" t="s">
        <v>91</v>
      </c>
      <c r="C64" s="44">
        <v>0.8395</v>
      </c>
      <c r="D64" s="44">
        <v>0.1101</v>
      </c>
      <c r="E64" s="44">
        <v>0.0504</v>
      </c>
      <c r="F64" s="43">
        <v>1.22</v>
      </c>
      <c r="G64" s="43">
        <v>5.69</v>
      </c>
      <c r="H64" s="45">
        <v>10.12</v>
      </c>
      <c r="I64" s="46" t="s">
        <v>30</v>
      </c>
      <c r="J64" s="26">
        <v>83.95</v>
      </c>
      <c r="K64" s="26">
        <v>1.1911852293031566</v>
      </c>
      <c r="L64" s="47">
        <v>1.02419</v>
      </c>
      <c r="M64" s="48">
        <v>62.0</v>
      </c>
      <c r="N64" s="49">
        <v>42.0</v>
      </c>
      <c r="O64" s="50">
        <f t="shared" si="1"/>
        <v>0.6774193548</v>
      </c>
      <c r="P64" s="51">
        <f t="shared" si="15"/>
        <v>9822.373683</v>
      </c>
      <c r="Q64" s="52">
        <f t="shared" si="2"/>
        <v>245.5593421</v>
      </c>
      <c r="R64" s="52">
        <f t="shared" si="16"/>
        <v>16423.02886</v>
      </c>
      <c r="S64" s="53">
        <f t="shared" si="52"/>
        <v>-245.5593421</v>
      </c>
      <c r="T64" s="53">
        <f t="shared" si="17"/>
        <v>-423.1856587</v>
      </c>
      <c r="U64" s="54">
        <f t="shared" si="4"/>
        <v>-0.02576782043</v>
      </c>
      <c r="V64" s="55">
        <f t="shared" si="5"/>
        <v>-0.04231856587</v>
      </c>
      <c r="W64" s="56">
        <f t="shared" si="18"/>
        <v>9152.687377</v>
      </c>
      <c r="X64" s="57">
        <f t="shared" si="6"/>
        <v>228.8171844</v>
      </c>
      <c r="Y64" s="57">
        <f t="shared" si="7"/>
        <v>1040.078111</v>
      </c>
      <c r="Z64" s="58">
        <f t="shared" si="8"/>
        <v>0.1136363636</v>
      </c>
      <c r="AA64" s="57">
        <f t="shared" si="19"/>
        <v>42063.35878</v>
      </c>
      <c r="AB64" s="57">
        <f t="shared" si="53"/>
        <v>-1040.078111</v>
      </c>
      <c r="AC64" s="57">
        <f t="shared" si="20"/>
        <v>-1887.390734</v>
      </c>
      <c r="AD64" s="58">
        <f t="shared" si="10"/>
        <v>-0.04487018604</v>
      </c>
      <c r="AE64" s="59">
        <f t="shared" si="11"/>
        <v>-0.1887390734</v>
      </c>
      <c r="AF64" s="60">
        <f t="shared" si="12"/>
        <v>1630.705201</v>
      </c>
      <c r="AG64" s="61">
        <f t="shared" si="13"/>
        <v>-2053.890859</v>
      </c>
    </row>
    <row r="65" ht="15.75" customHeight="1">
      <c r="A65" s="42">
        <v>44681.979166666664</v>
      </c>
      <c r="B65" s="43" t="s">
        <v>92</v>
      </c>
      <c r="C65" s="44">
        <v>0.7634</v>
      </c>
      <c r="D65" s="44">
        <v>0.1457</v>
      </c>
      <c r="E65" s="44">
        <v>0.0909</v>
      </c>
      <c r="F65" s="43">
        <v>1.41</v>
      </c>
      <c r="G65" s="43">
        <v>4.34</v>
      </c>
      <c r="H65" s="45">
        <v>6.3</v>
      </c>
      <c r="I65" s="46" t="s">
        <v>30</v>
      </c>
      <c r="J65" s="26">
        <v>76.34</v>
      </c>
      <c r="K65" s="26">
        <v>1.3099292638197535</v>
      </c>
      <c r="L65" s="47">
        <v>1.076394</v>
      </c>
      <c r="M65" s="48">
        <v>63.0</v>
      </c>
      <c r="N65" s="49">
        <f t="shared" ref="N65:N67" si="54">N64+1</f>
        <v>43</v>
      </c>
      <c r="O65" s="50">
        <f t="shared" si="1"/>
        <v>0.6825396825</v>
      </c>
      <c r="P65" s="51">
        <f t="shared" si="15"/>
        <v>9576.814341</v>
      </c>
      <c r="Q65" s="52">
        <f t="shared" si="2"/>
        <v>239.4203585</v>
      </c>
      <c r="R65" s="52">
        <f t="shared" si="16"/>
        <v>16662.44922</v>
      </c>
      <c r="S65" s="53">
        <f t="shared" ref="S65:S67" si="55">(F65-1)*Q65</f>
        <v>98.162347</v>
      </c>
      <c r="T65" s="53">
        <f t="shared" si="17"/>
        <v>-325.0233117</v>
      </c>
      <c r="U65" s="54">
        <f t="shared" si="4"/>
        <v>-0.01950633472</v>
      </c>
      <c r="V65" s="55">
        <f t="shared" si="5"/>
        <v>-0.03250233117</v>
      </c>
      <c r="W65" s="56">
        <f t="shared" si="18"/>
        <v>8112.609266</v>
      </c>
      <c r="X65" s="57">
        <f t="shared" si="6"/>
        <v>202.8152316</v>
      </c>
      <c r="Y65" s="57">
        <f t="shared" si="7"/>
        <v>494.6712967</v>
      </c>
      <c r="Z65" s="58">
        <f t="shared" si="8"/>
        <v>0.06097560976</v>
      </c>
      <c r="AA65" s="57">
        <f t="shared" si="19"/>
        <v>42558.03008</v>
      </c>
      <c r="AB65" s="57">
        <f t="shared" ref="AB65:AB67" si="56">X65</f>
        <v>202.8152316</v>
      </c>
      <c r="AC65" s="57">
        <f t="shared" si="20"/>
        <v>-1684.575502</v>
      </c>
      <c r="AD65" s="58">
        <f t="shared" si="10"/>
        <v>-0.03958302345</v>
      </c>
      <c r="AE65" s="59">
        <f t="shared" si="11"/>
        <v>-0.1684575502</v>
      </c>
      <c r="AF65" s="60">
        <f t="shared" si="12"/>
        <v>1630.705201</v>
      </c>
      <c r="AG65" s="61">
        <f t="shared" si="13"/>
        <v>-1955.728512</v>
      </c>
    </row>
    <row r="66" ht="15.75" customHeight="1">
      <c r="A66" s="42">
        <v>44682.004166666666</v>
      </c>
      <c r="B66" s="43" t="s">
        <v>93</v>
      </c>
      <c r="C66" s="44">
        <v>0.7514</v>
      </c>
      <c r="D66" s="44">
        <v>0.1673</v>
      </c>
      <c r="E66" s="44">
        <v>0.0813</v>
      </c>
      <c r="F66" s="43">
        <v>1.51</v>
      </c>
      <c r="G66" s="43">
        <v>4.12</v>
      </c>
      <c r="H66" s="45">
        <v>5.81</v>
      </c>
      <c r="I66" s="46" t="s">
        <v>30</v>
      </c>
      <c r="J66" s="26">
        <v>75.14</v>
      </c>
      <c r="K66" s="26">
        <v>1.3308490817141336</v>
      </c>
      <c r="L66" s="47">
        <v>1.134614</v>
      </c>
      <c r="M66" s="48">
        <v>64.0</v>
      </c>
      <c r="N66" s="49">
        <f t="shared" si="54"/>
        <v>44</v>
      </c>
      <c r="O66" s="50">
        <f t="shared" si="1"/>
        <v>0.6875</v>
      </c>
      <c r="P66" s="51">
        <f t="shared" si="15"/>
        <v>9674.976688</v>
      </c>
      <c r="Q66" s="52">
        <f t="shared" si="2"/>
        <v>241.8744172</v>
      </c>
      <c r="R66" s="52">
        <f t="shared" si="16"/>
        <v>16904.32364</v>
      </c>
      <c r="S66" s="53">
        <f t="shared" si="55"/>
        <v>123.3559528</v>
      </c>
      <c r="T66" s="53">
        <f t="shared" si="17"/>
        <v>-201.667359</v>
      </c>
      <c r="U66" s="54">
        <f t="shared" si="4"/>
        <v>-0.01192992771</v>
      </c>
      <c r="V66" s="55">
        <f t="shared" si="5"/>
        <v>-0.0201667359</v>
      </c>
      <c r="W66" s="56">
        <f t="shared" si="18"/>
        <v>8315.424498</v>
      </c>
      <c r="X66" s="57">
        <f t="shared" si="6"/>
        <v>207.8856124</v>
      </c>
      <c r="Y66" s="57">
        <f t="shared" si="7"/>
        <v>407.6188479</v>
      </c>
      <c r="Z66" s="58">
        <f t="shared" si="8"/>
        <v>0.04901960784</v>
      </c>
      <c r="AA66" s="57">
        <f t="shared" si="19"/>
        <v>42965.64892</v>
      </c>
      <c r="AB66" s="57">
        <f t="shared" si="56"/>
        <v>207.8856124</v>
      </c>
      <c r="AC66" s="57">
        <f t="shared" si="20"/>
        <v>-1476.68989</v>
      </c>
      <c r="AD66" s="58">
        <f t="shared" si="10"/>
        <v>-0.03436908151</v>
      </c>
      <c r="AE66" s="59">
        <f t="shared" si="11"/>
        <v>-0.147668989</v>
      </c>
      <c r="AF66" s="60">
        <f t="shared" si="12"/>
        <v>1630.705201</v>
      </c>
      <c r="AG66" s="61">
        <f t="shared" si="13"/>
        <v>-1832.37256</v>
      </c>
    </row>
    <row r="67" ht="15.75" customHeight="1">
      <c r="A67" s="42">
        <v>44682.541666666664</v>
      </c>
      <c r="B67" s="43" t="s">
        <v>94</v>
      </c>
      <c r="C67" s="44">
        <v>0.7435</v>
      </c>
      <c r="D67" s="44">
        <v>0.1628</v>
      </c>
      <c r="E67" s="44">
        <v>0.0937</v>
      </c>
      <c r="F67" s="43">
        <v>1.37</v>
      </c>
      <c r="G67" s="43">
        <v>4.97</v>
      </c>
      <c r="H67" s="45">
        <v>8.02</v>
      </c>
      <c r="I67" s="46" t="s">
        <v>30</v>
      </c>
      <c r="J67" s="26">
        <v>74.35</v>
      </c>
      <c r="K67" s="26">
        <v>1.3449899125756557</v>
      </c>
      <c r="L67" s="47">
        <v>1.0185950000000001</v>
      </c>
      <c r="M67" s="48">
        <v>65.0</v>
      </c>
      <c r="N67" s="49">
        <f t="shared" si="54"/>
        <v>45</v>
      </c>
      <c r="O67" s="50">
        <f t="shared" si="1"/>
        <v>0.6923076923</v>
      </c>
      <c r="P67" s="51">
        <f t="shared" si="15"/>
        <v>9798.332641</v>
      </c>
      <c r="Q67" s="52">
        <f t="shared" si="2"/>
        <v>244.958316</v>
      </c>
      <c r="R67" s="52">
        <f t="shared" si="16"/>
        <v>17149.28195</v>
      </c>
      <c r="S67" s="53">
        <f t="shared" si="55"/>
        <v>90.63457693</v>
      </c>
      <c r="T67" s="53">
        <f t="shared" si="17"/>
        <v>-111.032782</v>
      </c>
      <c r="U67" s="54">
        <f t="shared" si="4"/>
        <v>-0.006474485773</v>
      </c>
      <c r="V67" s="55">
        <f t="shared" si="5"/>
        <v>-0.0111032782</v>
      </c>
      <c r="W67" s="56">
        <f t="shared" si="18"/>
        <v>8523.31011</v>
      </c>
      <c r="X67" s="57">
        <f t="shared" si="6"/>
        <v>213.0827528</v>
      </c>
      <c r="Y67" s="57">
        <f t="shared" si="7"/>
        <v>575.8993318</v>
      </c>
      <c r="Z67" s="58">
        <f t="shared" si="8"/>
        <v>0.06756756757</v>
      </c>
      <c r="AA67" s="57">
        <f t="shared" si="19"/>
        <v>43541.54826</v>
      </c>
      <c r="AB67" s="57">
        <f t="shared" si="56"/>
        <v>213.0827528</v>
      </c>
      <c r="AC67" s="57">
        <f t="shared" si="20"/>
        <v>-1263.607137</v>
      </c>
      <c r="AD67" s="58">
        <f t="shared" si="10"/>
        <v>-0.02902072131</v>
      </c>
      <c r="AE67" s="59">
        <f t="shared" si="11"/>
        <v>-0.1263607137</v>
      </c>
      <c r="AF67" s="60">
        <f t="shared" si="12"/>
        <v>1630.705201</v>
      </c>
      <c r="AG67" s="61">
        <f t="shared" si="13"/>
        <v>-1741.737983</v>
      </c>
    </row>
    <row r="68" ht="15.75" customHeight="1">
      <c r="A68" s="42">
        <v>44682.78125</v>
      </c>
      <c r="B68" s="43" t="s">
        <v>95</v>
      </c>
      <c r="C68" s="44">
        <v>0.6918</v>
      </c>
      <c r="D68" s="44">
        <v>0.1862</v>
      </c>
      <c r="E68" s="44">
        <v>0.122</v>
      </c>
      <c r="F68" s="43">
        <v>1.48</v>
      </c>
      <c r="G68" s="43">
        <v>4.45</v>
      </c>
      <c r="H68" s="45">
        <v>6.43</v>
      </c>
      <c r="I68" s="46" t="s">
        <v>30</v>
      </c>
      <c r="J68" s="26">
        <v>69.18</v>
      </c>
      <c r="K68" s="26">
        <v>1.445504481063891</v>
      </c>
      <c r="L68" s="47">
        <v>1.023864</v>
      </c>
      <c r="M68" s="48">
        <v>66.0</v>
      </c>
      <c r="N68" s="49">
        <v>45.0</v>
      </c>
      <c r="O68" s="50">
        <f t="shared" si="1"/>
        <v>0.6818181818</v>
      </c>
      <c r="P68" s="51">
        <f t="shared" si="15"/>
        <v>9888.967218</v>
      </c>
      <c r="Q68" s="52">
        <f t="shared" si="2"/>
        <v>247.2241804</v>
      </c>
      <c r="R68" s="52">
        <f t="shared" si="16"/>
        <v>17396.50613</v>
      </c>
      <c r="S68" s="53">
        <f>Q68-(Q68*2)</f>
        <v>-247.2241804</v>
      </c>
      <c r="T68" s="53">
        <f t="shared" si="17"/>
        <v>-358.2569625</v>
      </c>
      <c r="U68" s="54">
        <f t="shared" si="4"/>
        <v>-0.02059361574</v>
      </c>
      <c r="V68" s="55">
        <f t="shared" si="5"/>
        <v>-0.03582569625</v>
      </c>
      <c r="W68" s="56">
        <f t="shared" si="18"/>
        <v>8736.392863</v>
      </c>
      <c r="X68" s="57">
        <f t="shared" si="6"/>
        <v>218.4098216</v>
      </c>
      <c r="Y68" s="57">
        <f t="shared" si="7"/>
        <v>455.0204616</v>
      </c>
      <c r="Z68" s="58">
        <f t="shared" si="8"/>
        <v>0.05208333333</v>
      </c>
      <c r="AA68" s="57">
        <f t="shared" si="19"/>
        <v>43996.56872</v>
      </c>
      <c r="AB68" s="57">
        <f>Y68-(Y68*2)</f>
        <v>-455.0204616</v>
      </c>
      <c r="AC68" s="57">
        <f t="shared" si="20"/>
        <v>-1718.627599</v>
      </c>
      <c r="AD68" s="58">
        <f t="shared" si="10"/>
        <v>-0.03906276441</v>
      </c>
      <c r="AE68" s="59">
        <f t="shared" si="11"/>
        <v>-0.1718627599</v>
      </c>
      <c r="AF68" s="60">
        <f t="shared" si="12"/>
        <v>1630.705201</v>
      </c>
      <c r="AG68" s="61">
        <f t="shared" si="13"/>
        <v>-1988.962163</v>
      </c>
    </row>
    <row r="69" ht="15.75" customHeight="1">
      <c r="A69" s="42">
        <v>44682.791666666664</v>
      </c>
      <c r="B69" s="43" t="s">
        <v>96</v>
      </c>
      <c r="C69" s="44">
        <v>0.7844</v>
      </c>
      <c r="D69" s="44">
        <v>0.1437</v>
      </c>
      <c r="E69" s="44">
        <v>0.0719</v>
      </c>
      <c r="F69" s="43">
        <v>1.31</v>
      </c>
      <c r="G69" s="43">
        <v>5.56</v>
      </c>
      <c r="H69" s="45">
        <v>9.36</v>
      </c>
      <c r="I69" s="46" t="s">
        <v>30</v>
      </c>
      <c r="J69" s="26">
        <v>78.44</v>
      </c>
      <c r="K69" s="26">
        <v>1.2748597654258031</v>
      </c>
      <c r="L69" s="47">
        <v>1.0275640000000001</v>
      </c>
      <c r="M69" s="48">
        <v>67.0</v>
      </c>
      <c r="N69" s="49">
        <f t="shared" ref="N69:N72" si="57">N68+1</f>
        <v>46</v>
      </c>
      <c r="O69" s="50">
        <f t="shared" si="1"/>
        <v>0.6865671642</v>
      </c>
      <c r="P69" s="51">
        <f t="shared" si="15"/>
        <v>9641.743038</v>
      </c>
      <c r="Q69" s="52">
        <f t="shared" si="2"/>
        <v>241.0435759</v>
      </c>
      <c r="R69" s="52">
        <f t="shared" si="16"/>
        <v>17637.54971</v>
      </c>
      <c r="S69" s="53">
        <f t="shared" ref="S69:S72" si="58">(F69-1)*Q69</f>
        <v>74.72350854</v>
      </c>
      <c r="T69" s="53">
        <f t="shared" si="17"/>
        <v>-283.5334539</v>
      </c>
      <c r="U69" s="54">
        <f t="shared" si="4"/>
        <v>-0.01607555803</v>
      </c>
      <c r="V69" s="55">
        <f t="shared" si="5"/>
        <v>-0.02835334539</v>
      </c>
      <c r="W69" s="56">
        <f t="shared" si="18"/>
        <v>8281.372401</v>
      </c>
      <c r="X69" s="57">
        <f t="shared" si="6"/>
        <v>207.03431</v>
      </c>
      <c r="Y69" s="57">
        <f t="shared" si="7"/>
        <v>667.852613</v>
      </c>
      <c r="Z69" s="58">
        <f t="shared" si="8"/>
        <v>0.08064516129</v>
      </c>
      <c r="AA69" s="57">
        <f t="shared" si="19"/>
        <v>44664.42133</v>
      </c>
      <c r="AB69" s="57">
        <f t="shared" ref="AB69:AB72" si="59">X69</f>
        <v>207.03431</v>
      </c>
      <c r="AC69" s="57">
        <f t="shared" si="20"/>
        <v>-1511.593289</v>
      </c>
      <c r="AD69" s="58">
        <f t="shared" si="10"/>
        <v>-0.03384334206</v>
      </c>
      <c r="AE69" s="59">
        <f t="shared" si="11"/>
        <v>-0.1511593289</v>
      </c>
      <c r="AF69" s="60">
        <f t="shared" si="12"/>
        <v>1630.705201</v>
      </c>
      <c r="AG69" s="61">
        <f t="shared" si="13"/>
        <v>-1914.238655</v>
      </c>
    </row>
    <row r="70" ht="15.75" customHeight="1">
      <c r="A70" s="42">
        <v>44682.802083333336</v>
      </c>
      <c r="B70" s="43" t="s">
        <v>97</v>
      </c>
      <c r="C70" s="44">
        <v>0.7141</v>
      </c>
      <c r="D70" s="44">
        <v>0.166</v>
      </c>
      <c r="E70" s="44">
        <v>0.1198</v>
      </c>
      <c r="F70" s="43">
        <v>1.58</v>
      </c>
      <c r="G70" s="43">
        <v>4.26</v>
      </c>
      <c r="H70" s="45">
        <v>4.61</v>
      </c>
      <c r="I70" s="46" t="s">
        <v>30</v>
      </c>
      <c r="J70" s="26">
        <v>71.41</v>
      </c>
      <c r="K70" s="26">
        <v>1.400364094664613</v>
      </c>
      <c r="L70" s="47">
        <v>1.128278</v>
      </c>
      <c r="M70" s="48">
        <v>68.0</v>
      </c>
      <c r="N70" s="49">
        <f t="shared" si="57"/>
        <v>47</v>
      </c>
      <c r="O70" s="50">
        <f t="shared" si="1"/>
        <v>0.6911764706</v>
      </c>
      <c r="P70" s="51">
        <f t="shared" si="15"/>
        <v>9716.466546</v>
      </c>
      <c r="Q70" s="52">
        <f t="shared" si="2"/>
        <v>242.9116637</v>
      </c>
      <c r="R70" s="52">
        <f t="shared" si="16"/>
        <v>17880.46137</v>
      </c>
      <c r="S70" s="53">
        <f t="shared" si="58"/>
        <v>140.8887649</v>
      </c>
      <c r="T70" s="53">
        <f t="shared" si="17"/>
        <v>-142.644689</v>
      </c>
      <c r="U70" s="54">
        <f t="shared" si="4"/>
        <v>-0.007977685029</v>
      </c>
      <c r="V70" s="55">
        <f t="shared" si="5"/>
        <v>-0.0142644689</v>
      </c>
      <c r="W70" s="56">
        <f t="shared" si="18"/>
        <v>8488.406711</v>
      </c>
      <c r="X70" s="57">
        <f t="shared" si="6"/>
        <v>212.2101678</v>
      </c>
      <c r="Y70" s="57">
        <f t="shared" si="7"/>
        <v>365.8795996</v>
      </c>
      <c r="Z70" s="58">
        <f t="shared" si="8"/>
        <v>0.04310344828</v>
      </c>
      <c r="AA70" s="57">
        <f t="shared" si="19"/>
        <v>45030.30093</v>
      </c>
      <c r="AB70" s="57">
        <f t="shared" si="59"/>
        <v>212.2101678</v>
      </c>
      <c r="AC70" s="57">
        <f t="shared" si="20"/>
        <v>-1299.383121</v>
      </c>
      <c r="AD70" s="58">
        <f t="shared" si="10"/>
        <v>-0.02885575033</v>
      </c>
      <c r="AE70" s="59">
        <f t="shared" si="11"/>
        <v>-0.1299383121</v>
      </c>
      <c r="AF70" s="60">
        <f t="shared" si="12"/>
        <v>1630.705201</v>
      </c>
      <c r="AG70" s="61">
        <f t="shared" si="13"/>
        <v>-1773.34989</v>
      </c>
    </row>
    <row r="71" ht="15.75" customHeight="1">
      <c r="A71" s="42">
        <v>44683.0</v>
      </c>
      <c r="B71" s="43" t="s">
        <v>98</v>
      </c>
      <c r="C71" s="44">
        <v>0.7335</v>
      </c>
      <c r="D71" s="44">
        <v>0.1632</v>
      </c>
      <c r="E71" s="44">
        <v>0.1033</v>
      </c>
      <c r="F71" s="43">
        <v>1.61</v>
      </c>
      <c r="G71" s="43">
        <v>3.77</v>
      </c>
      <c r="H71" s="45">
        <v>4.69</v>
      </c>
      <c r="I71" s="46" t="s">
        <v>30</v>
      </c>
      <c r="J71" s="26">
        <v>73.35</v>
      </c>
      <c r="K71" s="26">
        <v>1.36332651670075</v>
      </c>
      <c r="L71" s="47">
        <v>1.1809349999999998</v>
      </c>
      <c r="M71" s="48">
        <v>69.0</v>
      </c>
      <c r="N71" s="49">
        <f t="shared" si="57"/>
        <v>48</v>
      </c>
      <c r="O71" s="50">
        <f t="shared" si="1"/>
        <v>0.6956521739</v>
      </c>
      <c r="P71" s="51">
        <f t="shared" si="15"/>
        <v>9857.355311</v>
      </c>
      <c r="Q71" s="52">
        <f t="shared" si="2"/>
        <v>246.4338828</v>
      </c>
      <c r="R71" s="52">
        <f t="shared" si="16"/>
        <v>18126.89526</v>
      </c>
      <c r="S71" s="53">
        <f t="shared" si="58"/>
        <v>150.3246685</v>
      </c>
      <c r="T71" s="53">
        <f t="shared" si="17"/>
        <v>7.679979479</v>
      </c>
      <c r="U71" s="54">
        <f t="shared" si="4"/>
        <v>0.0004236787034</v>
      </c>
      <c r="V71" s="55">
        <f t="shared" si="5"/>
        <v>0.0007679979479</v>
      </c>
      <c r="W71" s="56">
        <f t="shared" si="18"/>
        <v>8700.616879</v>
      </c>
      <c r="X71" s="57">
        <f t="shared" si="6"/>
        <v>217.515422</v>
      </c>
      <c r="Y71" s="57">
        <f t="shared" si="7"/>
        <v>356.582659</v>
      </c>
      <c r="Z71" s="58">
        <f t="shared" si="8"/>
        <v>0.04098360656</v>
      </c>
      <c r="AA71" s="57">
        <f t="shared" si="19"/>
        <v>45386.88359</v>
      </c>
      <c r="AB71" s="57">
        <f t="shared" si="59"/>
        <v>217.515422</v>
      </c>
      <c r="AC71" s="57">
        <f t="shared" si="20"/>
        <v>-1081.867699</v>
      </c>
      <c r="AD71" s="58">
        <f t="shared" si="10"/>
        <v>-0.02383657157</v>
      </c>
      <c r="AE71" s="59">
        <f t="shared" si="11"/>
        <v>-0.1081867699</v>
      </c>
      <c r="AF71" s="60">
        <f t="shared" si="12"/>
        <v>1630.705201</v>
      </c>
      <c r="AG71" s="61">
        <f t="shared" si="13"/>
        <v>-1623.025221</v>
      </c>
    </row>
    <row r="72" ht="15.75" customHeight="1">
      <c r="A72" s="42">
        <v>44683.052083333336</v>
      </c>
      <c r="B72" s="43" t="s">
        <v>99</v>
      </c>
      <c r="C72" s="44">
        <v>0.7249</v>
      </c>
      <c r="D72" s="44">
        <v>0.1798</v>
      </c>
      <c r="E72" s="44">
        <v>0.0953</v>
      </c>
      <c r="F72" s="43">
        <v>1.44</v>
      </c>
      <c r="G72" s="43">
        <v>3.88</v>
      </c>
      <c r="H72" s="45">
        <v>7.26</v>
      </c>
      <c r="I72" s="46" t="s">
        <v>30</v>
      </c>
      <c r="J72" s="26">
        <v>72.49</v>
      </c>
      <c r="K72" s="26">
        <v>1.3795006207752794</v>
      </c>
      <c r="L72" s="47">
        <v>1.043856</v>
      </c>
      <c r="M72" s="48">
        <v>70.0</v>
      </c>
      <c r="N72" s="49">
        <f t="shared" si="57"/>
        <v>49</v>
      </c>
      <c r="O72" s="50">
        <f t="shared" si="1"/>
        <v>0.7</v>
      </c>
      <c r="P72" s="51">
        <f t="shared" si="15"/>
        <v>10007.67998</v>
      </c>
      <c r="Q72" s="52">
        <f t="shared" si="2"/>
        <v>250.1919995</v>
      </c>
      <c r="R72" s="52">
        <f t="shared" si="16"/>
        <v>18377.08726</v>
      </c>
      <c r="S72" s="53">
        <f t="shared" si="58"/>
        <v>110.0844798</v>
      </c>
      <c r="T72" s="53">
        <f t="shared" si="17"/>
        <v>117.7644593</v>
      </c>
      <c r="U72" s="54">
        <f t="shared" si="4"/>
        <v>0.006408222239</v>
      </c>
      <c r="V72" s="55">
        <f t="shared" si="5"/>
        <v>0.01177644593</v>
      </c>
      <c r="W72" s="56">
        <f t="shared" si="18"/>
        <v>8918.132301</v>
      </c>
      <c r="X72" s="57">
        <f t="shared" si="6"/>
        <v>222.9533075</v>
      </c>
      <c r="Y72" s="57">
        <f t="shared" si="7"/>
        <v>506.7120626</v>
      </c>
      <c r="Z72" s="58">
        <f t="shared" si="8"/>
        <v>0.05681818182</v>
      </c>
      <c r="AA72" s="57">
        <f t="shared" si="19"/>
        <v>45893.59565</v>
      </c>
      <c r="AB72" s="57">
        <f t="shared" si="59"/>
        <v>222.9533075</v>
      </c>
      <c r="AC72" s="57">
        <f t="shared" si="20"/>
        <v>-858.9143915</v>
      </c>
      <c r="AD72" s="58">
        <f t="shared" si="10"/>
        <v>-0.01871534316</v>
      </c>
      <c r="AE72" s="59">
        <f t="shared" si="11"/>
        <v>-0.08589143915</v>
      </c>
      <c r="AF72" s="60">
        <f t="shared" si="12"/>
        <v>1630.705201</v>
      </c>
      <c r="AG72" s="61">
        <f t="shared" si="13"/>
        <v>-1512.940741</v>
      </c>
    </row>
    <row r="73" ht="15.75" customHeight="1">
      <c r="A73" s="42">
        <v>44683.583333333336</v>
      </c>
      <c r="B73" s="43" t="s">
        <v>100</v>
      </c>
      <c r="C73" s="44">
        <v>0.7144</v>
      </c>
      <c r="D73" s="44">
        <v>0.1708</v>
      </c>
      <c r="E73" s="44">
        <v>0.1149</v>
      </c>
      <c r="F73" s="43">
        <v>1.63</v>
      </c>
      <c r="G73" s="43">
        <v>3.78</v>
      </c>
      <c r="H73" s="45">
        <v>4.82</v>
      </c>
      <c r="I73" s="46" t="s">
        <v>30</v>
      </c>
      <c r="J73" s="26">
        <v>71.44</v>
      </c>
      <c r="K73" s="26">
        <v>1.3997760358342666</v>
      </c>
      <c r="L73" s="47">
        <v>1.164472</v>
      </c>
      <c r="M73" s="48">
        <v>71.0</v>
      </c>
      <c r="N73" s="49">
        <v>49.0</v>
      </c>
      <c r="O73" s="50">
        <f t="shared" si="1"/>
        <v>0.6901408451</v>
      </c>
      <c r="P73" s="51">
        <f t="shared" si="15"/>
        <v>10117.76446</v>
      </c>
      <c r="Q73" s="52">
        <f t="shared" si="2"/>
        <v>252.9441115</v>
      </c>
      <c r="R73" s="52">
        <f t="shared" si="16"/>
        <v>18630.03137</v>
      </c>
      <c r="S73" s="53">
        <f>Q73-(Q73*2)</f>
        <v>-252.9441115</v>
      </c>
      <c r="T73" s="53">
        <f t="shared" si="17"/>
        <v>-135.1796522</v>
      </c>
      <c r="U73" s="54">
        <f t="shared" si="4"/>
        <v>-0.007256007763</v>
      </c>
      <c r="V73" s="55">
        <f t="shared" si="5"/>
        <v>-0.01351796522</v>
      </c>
      <c r="W73" s="56">
        <f t="shared" si="18"/>
        <v>9141.085608</v>
      </c>
      <c r="X73" s="57">
        <f t="shared" si="6"/>
        <v>228.5271402</v>
      </c>
      <c r="Y73" s="57">
        <f t="shared" si="7"/>
        <v>362.7414924</v>
      </c>
      <c r="Z73" s="58">
        <f t="shared" si="8"/>
        <v>0.03968253968</v>
      </c>
      <c r="AA73" s="57">
        <f t="shared" si="19"/>
        <v>46256.33714</v>
      </c>
      <c r="AB73" s="57">
        <f>Y73-(Y73*2)</f>
        <v>-362.7414924</v>
      </c>
      <c r="AC73" s="57">
        <f t="shared" si="20"/>
        <v>-1221.655884</v>
      </c>
      <c r="AD73" s="58">
        <f t="shared" si="10"/>
        <v>-0.02641056252</v>
      </c>
      <c r="AE73" s="59">
        <f t="shared" si="11"/>
        <v>-0.1221655884</v>
      </c>
      <c r="AF73" s="60">
        <f t="shared" si="12"/>
        <v>1630.705201</v>
      </c>
      <c r="AG73" s="61">
        <f t="shared" si="13"/>
        <v>-1765.884853</v>
      </c>
    </row>
    <row r="74" ht="15.75" customHeight="1">
      <c r="A74" s="42">
        <v>44683.75</v>
      </c>
      <c r="B74" s="43" t="s">
        <v>101</v>
      </c>
      <c r="C74" s="44">
        <v>0.714</v>
      </c>
      <c r="D74" s="44">
        <v>0.1649</v>
      </c>
      <c r="E74" s="44">
        <v>0.1211</v>
      </c>
      <c r="F74" s="43">
        <v>1.56</v>
      </c>
      <c r="G74" s="43">
        <v>4.11</v>
      </c>
      <c r="H74" s="45">
        <v>4.98</v>
      </c>
      <c r="I74" s="46" t="s">
        <v>30</v>
      </c>
      <c r="J74" s="26">
        <v>71.4</v>
      </c>
      <c r="K74" s="26">
        <v>1.4005602240896358</v>
      </c>
      <c r="L74" s="47">
        <v>1.1138400000000002</v>
      </c>
      <c r="M74" s="48">
        <v>72.0</v>
      </c>
      <c r="N74" s="49">
        <f>N73+1</f>
        <v>50</v>
      </c>
      <c r="O74" s="50">
        <f t="shared" si="1"/>
        <v>0.6944444444</v>
      </c>
      <c r="P74" s="51">
        <f t="shared" si="15"/>
        <v>9864.820348</v>
      </c>
      <c r="Q74" s="52">
        <f t="shared" si="2"/>
        <v>246.6205087</v>
      </c>
      <c r="R74" s="52">
        <f t="shared" si="16"/>
        <v>18876.65188</v>
      </c>
      <c r="S74" s="53">
        <f>(F74-1)*Q74</f>
        <v>138.1074849</v>
      </c>
      <c r="T74" s="53">
        <f t="shared" si="17"/>
        <v>2.927832641</v>
      </c>
      <c r="U74" s="54">
        <f t="shared" si="4"/>
        <v>0.000155103387</v>
      </c>
      <c r="V74" s="55">
        <f t="shared" si="5"/>
        <v>0.0002927832641</v>
      </c>
      <c r="W74" s="56">
        <f t="shared" si="18"/>
        <v>8778.344116</v>
      </c>
      <c r="X74" s="57">
        <f t="shared" si="6"/>
        <v>219.4586029</v>
      </c>
      <c r="Y74" s="57">
        <f t="shared" si="7"/>
        <v>391.8903623</v>
      </c>
      <c r="Z74" s="58">
        <f t="shared" si="8"/>
        <v>0.04464285714</v>
      </c>
      <c r="AA74" s="57">
        <f t="shared" si="19"/>
        <v>46648.22751</v>
      </c>
      <c r="AB74" s="57">
        <f>X74</f>
        <v>219.4586029</v>
      </c>
      <c r="AC74" s="57">
        <f t="shared" si="20"/>
        <v>-1002.197281</v>
      </c>
      <c r="AD74" s="58">
        <f t="shared" si="10"/>
        <v>-0.02148414494</v>
      </c>
      <c r="AE74" s="59">
        <f t="shared" si="11"/>
        <v>-0.1002197281</v>
      </c>
      <c r="AF74" s="60">
        <f t="shared" si="12"/>
        <v>1630.705201</v>
      </c>
      <c r="AG74" s="61">
        <f t="shared" si="13"/>
        <v>-1627.777368</v>
      </c>
    </row>
    <row r="75" ht="15.75" customHeight="1">
      <c r="A75" s="42">
        <v>44683.78125</v>
      </c>
      <c r="B75" s="43" t="s">
        <v>102</v>
      </c>
      <c r="C75" s="44">
        <v>0.8376</v>
      </c>
      <c r="D75" s="44">
        <v>0.1103</v>
      </c>
      <c r="E75" s="44">
        <v>0.0521</v>
      </c>
      <c r="F75" s="43">
        <v>1.3</v>
      </c>
      <c r="G75" s="43">
        <v>5.64</v>
      </c>
      <c r="H75" s="45">
        <v>9.63</v>
      </c>
      <c r="I75" s="46" t="s">
        <v>30</v>
      </c>
      <c r="J75" s="26">
        <v>83.76</v>
      </c>
      <c r="K75" s="26">
        <v>1.1938872970391594</v>
      </c>
      <c r="L75" s="47">
        <v>1.08888</v>
      </c>
      <c r="M75" s="48">
        <v>73.0</v>
      </c>
      <c r="N75" s="49">
        <v>51.0</v>
      </c>
      <c r="O75" s="50">
        <f t="shared" si="1"/>
        <v>0.698630137</v>
      </c>
      <c r="P75" s="51">
        <f t="shared" si="15"/>
        <v>10002.92783</v>
      </c>
      <c r="Q75" s="52">
        <f t="shared" si="2"/>
        <v>250.0731958</v>
      </c>
      <c r="R75" s="52">
        <f t="shared" si="16"/>
        <v>19126.72507</v>
      </c>
      <c r="S75" s="53">
        <f t="shared" ref="S75:S76" si="60">Q75-(Q75*2)</f>
        <v>-250.0731958</v>
      </c>
      <c r="T75" s="53">
        <f t="shared" si="17"/>
        <v>-247.1453632</v>
      </c>
      <c r="U75" s="54">
        <f t="shared" si="4"/>
        <v>-0.01292146785</v>
      </c>
      <c r="V75" s="55">
        <f t="shared" si="5"/>
        <v>-0.02471453632</v>
      </c>
      <c r="W75" s="56">
        <f t="shared" si="18"/>
        <v>8997.802719</v>
      </c>
      <c r="X75" s="57">
        <f t="shared" si="6"/>
        <v>224.945068</v>
      </c>
      <c r="Y75" s="57">
        <f t="shared" si="7"/>
        <v>749.8168932</v>
      </c>
      <c r="Z75" s="58">
        <f t="shared" si="8"/>
        <v>0.08333333333</v>
      </c>
      <c r="AA75" s="57">
        <f t="shared" si="19"/>
        <v>47398.0444</v>
      </c>
      <c r="AB75" s="57">
        <f t="shared" ref="AB75:AB76" si="61">Y75-(Y75*2)</f>
        <v>-749.8168932</v>
      </c>
      <c r="AC75" s="57">
        <f t="shared" si="20"/>
        <v>-1752.014174</v>
      </c>
      <c r="AD75" s="58">
        <f t="shared" si="10"/>
        <v>-0.03696384938</v>
      </c>
      <c r="AE75" s="59">
        <f t="shared" si="11"/>
        <v>-0.1752014174</v>
      </c>
      <c r="AF75" s="60">
        <f t="shared" si="12"/>
        <v>1630.705201</v>
      </c>
      <c r="AG75" s="61">
        <f t="shared" si="13"/>
        <v>-1877.850564</v>
      </c>
    </row>
    <row r="76" ht="15.75" customHeight="1">
      <c r="A76" s="42">
        <v>44687.979166666664</v>
      </c>
      <c r="B76" s="43" t="s">
        <v>103</v>
      </c>
      <c r="C76" s="44">
        <v>0.75</v>
      </c>
      <c r="D76" s="44">
        <v>0.151</v>
      </c>
      <c r="E76" s="44">
        <v>0.099</v>
      </c>
      <c r="F76" s="43">
        <v>1.53</v>
      </c>
      <c r="G76" s="43">
        <v>4.02</v>
      </c>
      <c r="H76" s="45">
        <v>4.92</v>
      </c>
      <c r="I76" s="46" t="s">
        <v>30</v>
      </c>
      <c r="J76" s="26">
        <v>75.0</v>
      </c>
      <c r="K76" s="26">
        <v>1.3333333333333333</v>
      </c>
      <c r="L76" s="47">
        <v>1.1475000000000002</v>
      </c>
      <c r="M76" s="48">
        <v>74.0</v>
      </c>
      <c r="N76" s="49">
        <v>51.0</v>
      </c>
      <c r="O76" s="50">
        <f t="shared" si="1"/>
        <v>0.6891891892</v>
      </c>
      <c r="P76" s="51">
        <f t="shared" si="15"/>
        <v>9752.854637</v>
      </c>
      <c r="Q76" s="52">
        <f t="shared" si="2"/>
        <v>243.8213659</v>
      </c>
      <c r="R76" s="52">
        <f t="shared" si="16"/>
        <v>19370.54644</v>
      </c>
      <c r="S76" s="53">
        <f t="shared" si="60"/>
        <v>-243.8213659</v>
      </c>
      <c r="T76" s="53">
        <f t="shared" si="17"/>
        <v>-490.9667291</v>
      </c>
      <c r="U76" s="54">
        <f t="shared" si="4"/>
        <v>-0.02534604435</v>
      </c>
      <c r="V76" s="55">
        <f t="shared" si="5"/>
        <v>-0.04909667291</v>
      </c>
      <c r="W76" s="56">
        <f t="shared" si="18"/>
        <v>8247.985826</v>
      </c>
      <c r="X76" s="57">
        <f t="shared" si="6"/>
        <v>206.1996456</v>
      </c>
      <c r="Y76" s="57">
        <f t="shared" si="7"/>
        <v>389.0559352</v>
      </c>
      <c r="Z76" s="58">
        <f t="shared" si="8"/>
        <v>0.04716981132</v>
      </c>
      <c r="AA76" s="57">
        <f t="shared" si="19"/>
        <v>47787.10033</v>
      </c>
      <c r="AB76" s="57">
        <f t="shared" si="61"/>
        <v>-389.0559352</v>
      </c>
      <c r="AC76" s="57">
        <f t="shared" si="20"/>
        <v>-2141.070109</v>
      </c>
      <c r="AD76" s="58">
        <f t="shared" si="10"/>
        <v>-0.04480435294</v>
      </c>
      <c r="AE76" s="59">
        <f t="shared" si="11"/>
        <v>-0.2141070109</v>
      </c>
      <c r="AF76" s="60">
        <f t="shared" si="12"/>
        <v>1630.705201</v>
      </c>
      <c r="AG76" s="61">
        <f t="shared" si="13"/>
        <v>-2121.67193</v>
      </c>
    </row>
    <row r="77" ht="15.75" customHeight="1">
      <c r="A77" s="42">
        <v>44688.5</v>
      </c>
      <c r="B77" s="43" t="s">
        <v>104</v>
      </c>
      <c r="C77" s="44">
        <v>0.7497</v>
      </c>
      <c r="D77" s="44">
        <v>0.1458</v>
      </c>
      <c r="E77" s="44">
        <v>0.1045</v>
      </c>
      <c r="F77" s="43">
        <v>1.56</v>
      </c>
      <c r="G77" s="43">
        <v>4.17</v>
      </c>
      <c r="H77" s="45">
        <v>4.8</v>
      </c>
      <c r="I77" s="46" t="s">
        <v>30</v>
      </c>
      <c r="J77" s="26">
        <v>74.97</v>
      </c>
      <c r="K77" s="26">
        <v>1.3338668800853675</v>
      </c>
      <c r="L77" s="47">
        <v>1.169532</v>
      </c>
      <c r="M77" s="48">
        <v>75.0</v>
      </c>
      <c r="N77" s="49">
        <f t="shared" ref="N77:N80" si="62">N76+1</f>
        <v>52</v>
      </c>
      <c r="O77" s="50">
        <f t="shared" si="1"/>
        <v>0.6933333333</v>
      </c>
      <c r="P77" s="51">
        <f t="shared" si="15"/>
        <v>9509.033271</v>
      </c>
      <c r="Q77" s="52">
        <f t="shared" si="2"/>
        <v>237.7258318</v>
      </c>
      <c r="R77" s="52">
        <f t="shared" si="16"/>
        <v>19608.27227</v>
      </c>
      <c r="S77" s="53">
        <f t="shared" ref="S77:S80" si="63">(F77-1)*Q77</f>
        <v>133.1264658</v>
      </c>
      <c r="T77" s="53">
        <f t="shared" si="17"/>
        <v>-357.8402633</v>
      </c>
      <c r="U77" s="54">
        <f t="shared" si="4"/>
        <v>-0.01824945402</v>
      </c>
      <c r="V77" s="55">
        <f t="shared" si="5"/>
        <v>-0.03578402633</v>
      </c>
      <c r="W77" s="56">
        <f t="shared" si="18"/>
        <v>7858.929891</v>
      </c>
      <c r="X77" s="57">
        <f t="shared" si="6"/>
        <v>196.4732473</v>
      </c>
      <c r="Y77" s="57">
        <f t="shared" si="7"/>
        <v>350.8450844</v>
      </c>
      <c r="Z77" s="58">
        <f t="shared" si="8"/>
        <v>0.04464285714</v>
      </c>
      <c r="AA77" s="57">
        <f t="shared" si="19"/>
        <v>48137.94542</v>
      </c>
      <c r="AB77" s="57">
        <f t="shared" ref="AB77:AB80" si="64">X77</f>
        <v>196.4732473</v>
      </c>
      <c r="AC77" s="57">
        <f t="shared" si="20"/>
        <v>-1944.596862</v>
      </c>
      <c r="AD77" s="58">
        <f t="shared" si="10"/>
        <v>-0.04039634108</v>
      </c>
      <c r="AE77" s="59">
        <f t="shared" si="11"/>
        <v>-0.1944596862</v>
      </c>
      <c r="AF77" s="60">
        <f t="shared" si="12"/>
        <v>1630.705201</v>
      </c>
      <c r="AG77" s="61">
        <f t="shared" si="13"/>
        <v>-1988.545464</v>
      </c>
    </row>
    <row r="78" ht="15.75" customHeight="1">
      <c r="A78" s="42">
        <v>44688.5625</v>
      </c>
      <c r="B78" s="43" t="s">
        <v>105</v>
      </c>
      <c r="C78" s="44">
        <v>0.8313</v>
      </c>
      <c r="D78" s="44">
        <v>0.1116</v>
      </c>
      <c r="E78" s="44">
        <v>0.0571</v>
      </c>
      <c r="F78" s="43">
        <v>1.23</v>
      </c>
      <c r="G78" s="43">
        <v>6.36</v>
      </c>
      <c r="H78" s="45">
        <v>11.26</v>
      </c>
      <c r="I78" s="46" t="s">
        <v>30</v>
      </c>
      <c r="J78" s="26">
        <v>83.13</v>
      </c>
      <c r="K78" s="26">
        <v>1.2029351617947794</v>
      </c>
      <c r="L78" s="47">
        <v>1.0224989999999998</v>
      </c>
      <c r="M78" s="48">
        <v>76.0</v>
      </c>
      <c r="N78" s="49">
        <f t="shared" si="62"/>
        <v>53</v>
      </c>
      <c r="O78" s="50">
        <f t="shared" si="1"/>
        <v>0.6973684211</v>
      </c>
      <c r="P78" s="51">
        <f t="shared" si="15"/>
        <v>9642.159737</v>
      </c>
      <c r="Q78" s="52">
        <f t="shared" si="2"/>
        <v>241.0539934</v>
      </c>
      <c r="R78" s="52">
        <f t="shared" si="16"/>
        <v>19849.32626</v>
      </c>
      <c r="S78" s="53">
        <f t="shared" si="63"/>
        <v>55.44241849</v>
      </c>
      <c r="T78" s="53">
        <f t="shared" si="17"/>
        <v>-302.3978448</v>
      </c>
      <c r="U78" s="54">
        <f t="shared" si="4"/>
        <v>-0.01523466544</v>
      </c>
      <c r="V78" s="55">
        <f t="shared" si="5"/>
        <v>-0.03023978448</v>
      </c>
      <c r="W78" s="56">
        <f t="shared" si="18"/>
        <v>8055.403138</v>
      </c>
      <c r="X78" s="57">
        <f t="shared" si="6"/>
        <v>201.3850784</v>
      </c>
      <c r="Y78" s="57">
        <f t="shared" si="7"/>
        <v>875.5872976</v>
      </c>
      <c r="Z78" s="58">
        <f t="shared" si="8"/>
        <v>0.1086956522</v>
      </c>
      <c r="AA78" s="57">
        <f t="shared" si="19"/>
        <v>49013.53272</v>
      </c>
      <c r="AB78" s="57">
        <f t="shared" si="64"/>
        <v>201.3850784</v>
      </c>
      <c r="AC78" s="57">
        <f t="shared" si="20"/>
        <v>-1743.211784</v>
      </c>
      <c r="AD78" s="58">
        <f t="shared" si="10"/>
        <v>-0.03556592817</v>
      </c>
      <c r="AE78" s="59">
        <f t="shared" si="11"/>
        <v>-0.1743211784</v>
      </c>
      <c r="AF78" s="60">
        <f t="shared" si="12"/>
        <v>1630.705201</v>
      </c>
      <c r="AG78" s="61">
        <f t="shared" si="13"/>
        <v>-1933.103045</v>
      </c>
    </row>
    <row r="79" ht="15.75" customHeight="1">
      <c r="A79" s="42">
        <v>44688.78125</v>
      </c>
      <c r="B79" s="43" t="s">
        <v>106</v>
      </c>
      <c r="C79" s="44">
        <v>0.6961</v>
      </c>
      <c r="D79" s="44">
        <v>0.1825</v>
      </c>
      <c r="E79" s="44">
        <v>0.1214</v>
      </c>
      <c r="F79" s="43">
        <v>1.46</v>
      </c>
      <c r="G79" s="43">
        <v>4.64</v>
      </c>
      <c r="H79" s="45">
        <v>6.57</v>
      </c>
      <c r="I79" s="46" t="s">
        <v>30</v>
      </c>
      <c r="J79" s="26">
        <v>69.61</v>
      </c>
      <c r="K79" s="26">
        <v>1.4365752047119669</v>
      </c>
      <c r="L79" s="47">
        <v>1.016306</v>
      </c>
      <c r="M79" s="48">
        <v>77.0</v>
      </c>
      <c r="N79" s="49">
        <f t="shared" si="62"/>
        <v>54</v>
      </c>
      <c r="O79" s="50">
        <f t="shared" si="1"/>
        <v>0.7012987013</v>
      </c>
      <c r="P79" s="51">
        <f t="shared" si="15"/>
        <v>9697.602155</v>
      </c>
      <c r="Q79" s="52">
        <f t="shared" si="2"/>
        <v>242.4400539</v>
      </c>
      <c r="R79" s="52">
        <f t="shared" si="16"/>
        <v>20091.76632</v>
      </c>
      <c r="S79" s="53">
        <f t="shared" si="63"/>
        <v>111.5224248</v>
      </c>
      <c r="T79" s="53">
        <f t="shared" si="17"/>
        <v>-190.87542</v>
      </c>
      <c r="U79" s="54">
        <f t="shared" si="4"/>
        <v>-0.00950018117</v>
      </c>
      <c r="V79" s="55">
        <f t="shared" si="5"/>
        <v>-0.019087542</v>
      </c>
      <c r="W79" s="56">
        <f t="shared" si="18"/>
        <v>8256.788216</v>
      </c>
      <c r="X79" s="57">
        <f t="shared" si="6"/>
        <v>206.4197054</v>
      </c>
      <c r="Y79" s="57">
        <f t="shared" si="7"/>
        <v>448.73849</v>
      </c>
      <c r="Z79" s="58">
        <f t="shared" si="8"/>
        <v>0.05434782609</v>
      </c>
      <c r="AA79" s="57">
        <f t="shared" si="19"/>
        <v>49462.27121</v>
      </c>
      <c r="AB79" s="57">
        <f t="shared" si="64"/>
        <v>206.4197054</v>
      </c>
      <c r="AC79" s="57">
        <f t="shared" si="20"/>
        <v>-1536.792078</v>
      </c>
      <c r="AD79" s="58">
        <f t="shared" si="10"/>
        <v>-0.03106998609</v>
      </c>
      <c r="AE79" s="59">
        <f t="shared" si="11"/>
        <v>-0.1536792078</v>
      </c>
      <c r="AF79" s="60">
        <f t="shared" si="12"/>
        <v>1630.705201</v>
      </c>
      <c r="AG79" s="61">
        <f t="shared" si="13"/>
        <v>-1821.580621</v>
      </c>
    </row>
    <row r="80" ht="15.75" customHeight="1">
      <c r="A80" s="42">
        <v>44688.78125</v>
      </c>
      <c r="B80" s="43" t="s">
        <v>107</v>
      </c>
      <c r="C80" s="44">
        <v>0.7123</v>
      </c>
      <c r="D80" s="44">
        <v>0.168</v>
      </c>
      <c r="E80" s="44">
        <v>0.1198</v>
      </c>
      <c r="F80" s="43">
        <v>1.49</v>
      </c>
      <c r="G80" s="43">
        <v>4.32</v>
      </c>
      <c r="H80" s="45">
        <v>5.77</v>
      </c>
      <c r="I80" s="46" t="s">
        <v>30</v>
      </c>
      <c r="J80" s="26">
        <v>71.23</v>
      </c>
      <c r="K80" s="26">
        <v>1.4039028499227852</v>
      </c>
      <c r="L80" s="47">
        <v>1.0613270000000001</v>
      </c>
      <c r="M80" s="48">
        <v>78.0</v>
      </c>
      <c r="N80" s="49">
        <f t="shared" si="62"/>
        <v>55</v>
      </c>
      <c r="O80" s="50">
        <f t="shared" si="1"/>
        <v>0.7051282051</v>
      </c>
      <c r="P80" s="51">
        <f t="shared" si="15"/>
        <v>9809.12458</v>
      </c>
      <c r="Q80" s="52">
        <f t="shared" si="2"/>
        <v>245.2281145</v>
      </c>
      <c r="R80" s="52">
        <f t="shared" si="16"/>
        <v>20336.99443</v>
      </c>
      <c r="S80" s="53">
        <f t="shared" si="63"/>
        <v>120.1617761</v>
      </c>
      <c r="T80" s="53">
        <f t="shared" si="17"/>
        <v>-70.71364393</v>
      </c>
      <c r="U80" s="54">
        <f t="shared" si="4"/>
        <v>-0.003477094128</v>
      </c>
      <c r="V80" s="55">
        <f t="shared" si="5"/>
        <v>-0.007071364393</v>
      </c>
      <c r="W80" s="56">
        <f t="shared" si="18"/>
        <v>8463.207922</v>
      </c>
      <c r="X80" s="57">
        <f t="shared" si="6"/>
        <v>211.580198</v>
      </c>
      <c r="Y80" s="57">
        <f t="shared" si="7"/>
        <v>431.7963225</v>
      </c>
      <c r="Z80" s="58">
        <f t="shared" si="8"/>
        <v>0.05102040816</v>
      </c>
      <c r="AA80" s="57">
        <f t="shared" si="19"/>
        <v>49894.06753</v>
      </c>
      <c r="AB80" s="57">
        <f t="shared" si="64"/>
        <v>211.580198</v>
      </c>
      <c r="AC80" s="57">
        <f t="shared" si="20"/>
        <v>-1325.21188</v>
      </c>
      <c r="AD80" s="58">
        <f t="shared" si="10"/>
        <v>-0.02656051002</v>
      </c>
      <c r="AE80" s="59">
        <f t="shared" si="11"/>
        <v>-0.132521188</v>
      </c>
      <c r="AF80" s="60">
        <f t="shared" si="12"/>
        <v>1630.705201</v>
      </c>
      <c r="AG80" s="61">
        <f t="shared" si="13"/>
        <v>-1701.418845</v>
      </c>
    </row>
    <row r="81" ht="15.75" customHeight="1">
      <c r="A81" s="42">
        <v>44688.8125</v>
      </c>
      <c r="B81" s="43" t="s">
        <v>108</v>
      </c>
      <c r="C81" s="44">
        <v>0.7243</v>
      </c>
      <c r="D81" s="44">
        <v>0.1749</v>
      </c>
      <c r="E81" s="44">
        <v>0.1008</v>
      </c>
      <c r="F81" s="43">
        <v>1.41</v>
      </c>
      <c r="G81" s="43">
        <v>4.52</v>
      </c>
      <c r="H81" s="45">
        <v>7.36</v>
      </c>
      <c r="I81" s="46" t="s">
        <v>30</v>
      </c>
      <c r="J81" s="26">
        <v>72.43</v>
      </c>
      <c r="K81" s="26">
        <v>1.3806433798149937</v>
      </c>
      <c r="L81" s="47">
        <v>1.021263</v>
      </c>
      <c r="M81" s="48">
        <v>79.0</v>
      </c>
      <c r="N81" s="49">
        <v>55.0</v>
      </c>
      <c r="O81" s="50">
        <f t="shared" si="1"/>
        <v>0.6962025316</v>
      </c>
      <c r="P81" s="51">
        <f t="shared" si="15"/>
        <v>9929.286356</v>
      </c>
      <c r="Q81" s="52">
        <f t="shared" si="2"/>
        <v>248.2321589</v>
      </c>
      <c r="R81" s="52">
        <f t="shared" si="16"/>
        <v>20585.22659</v>
      </c>
      <c r="S81" s="53">
        <f>Q81-(Q81*2)</f>
        <v>-248.2321589</v>
      </c>
      <c r="T81" s="53">
        <f t="shared" si="17"/>
        <v>-318.9458028</v>
      </c>
      <c r="U81" s="54">
        <f t="shared" si="4"/>
        <v>-0.01549391752</v>
      </c>
      <c r="V81" s="55">
        <f t="shared" si="5"/>
        <v>-0.03189458028</v>
      </c>
      <c r="W81" s="56">
        <f t="shared" si="18"/>
        <v>8674.78812</v>
      </c>
      <c r="X81" s="57">
        <f t="shared" si="6"/>
        <v>216.869703</v>
      </c>
      <c r="Y81" s="57">
        <f t="shared" si="7"/>
        <v>528.9504951</v>
      </c>
      <c r="Z81" s="58">
        <f t="shared" si="8"/>
        <v>0.06097560976</v>
      </c>
      <c r="AA81" s="57">
        <f t="shared" si="19"/>
        <v>50423.01802</v>
      </c>
      <c r="AB81" s="57">
        <f>Y81-(Y81*2)</f>
        <v>-528.9504951</v>
      </c>
      <c r="AC81" s="57">
        <f t="shared" si="20"/>
        <v>-1854.162375</v>
      </c>
      <c r="AD81" s="58">
        <f t="shared" si="10"/>
        <v>-0.03677214193</v>
      </c>
      <c r="AE81" s="59">
        <f t="shared" si="11"/>
        <v>-0.1854162375</v>
      </c>
      <c r="AF81" s="60">
        <f t="shared" si="12"/>
        <v>1630.705201</v>
      </c>
      <c r="AG81" s="61">
        <f t="shared" si="13"/>
        <v>-1949.651003</v>
      </c>
    </row>
    <row r="82" ht="15.75" customHeight="1">
      <c r="A82" s="42">
        <v>44689.520833333336</v>
      </c>
      <c r="B82" s="43" t="s">
        <v>109</v>
      </c>
      <c r="C82" s="44">
        <v>0.7885</v>
      </c>
      <c r="D82" s="44">
        <v>0.1322</v>
      </c>
      <c r="E82" s="44">
        <v>0.0793</v>
      </c>
      <c r="F82" s="43">
        <v>1.37</v>
      </c>
      <c r="G82" s="43">
        <v>5.06</v>
      </c>
      <c r="H82" s="45">
        <v>7.31</v>
      </c>
      <c r="I82" s="46" t="s">
        <v>30</v>
      </c>
      <c r="J82" s="26">
        <v>78.85</v>
      </c>
      <c r="K82" s="26">
        <v>1.2682308180088777</v>
      </c>
      <c r="L82" s="47">
        <v>1.080245</v>
      </c>
      <c r="M82" s="48">
        <v>80.0</v>
      </c>
      <c r="N82" s="49">
        <f t="shared" ref="N82:N85" si="65">N81+1</f>
        <v>56</v>
      </c>
      <c r="O82" s="50">
        <f t="shared" si="1"/>
        <v>0.7</v>
      </c>
      <c r="P82" s="51">
        <f t="shared" si="15"/>
        <v>9681.054197</v>
      </c>
      <c r="Q82" s="52">
        <f t="shared" si="2"/>
        <v>242.0263549</v>
      </c>
      <c r="R82" s="52">
        <f t="shared" si="16"/>
        <v>20827.25295</v>
      </c>
      <c r="S82" s="53">
        <f>(F82-1)*Q82</f>
        <v>89.54975132</v>
      </c>
      <c r="T82" s="53">
        <f t="shared" si="17"/>
        <v>-229.3960515</v>
      </c>
      <c r="U82" s="54">
        <f t="shared" si="4"/>
        <v>-0.01101422507</v>
      </c>
      <c r="V82" s="55">
        <f t="shared" si="5"/>
        <v>-0.02293960515</v>
      </c>
      <c r="W82" s="56">
        <f t="shared" si="18"/>
        <v>8145.837625</v>
      </c>
      <c r="X82" s="57">
        <f t="shared" si="6"/>
        <v>203.6459406</v>
      </c>
      <c r="Y82" s="57">
        <f t="shared" si="7"/>
        <v>550.3944341</v>
      </c>
      <c r="Z82" s="58">
        <f t="shared" si="8"/>
        <v>0.06756756757</v>
      </c>
      <c r="AA82" s="57">
        <f t="shared" si="19"/>
        <v>50973.41246</v>
      </c>
      <c r="AB82" s="57">
        <f>X82</f>
        <v>203.6459406</v>
      </c>
      <c r="AC82" s="57">
        <f t="shared" si="20"/>
        <v>-1650.516435</v>
      </c>
      <c r="AD82" s="58">
        <f t="shared" si="10"/>
        <v>-0.0323799478</v>
      </c>
      <c r="AE82" s="59">
        <f t="shared" si="11"/>
        <v>-0.1650516435</v>
      </c>
      <c r="AF82" s="60">
        <f t="shared" si="12"/>
        <v>1630.705201</v>
      </c>
      <c r="AG82" s="61">
        <f t="shared" si="13"/>
        <v>-1860.101252</v>
      </c>
    </row>
    <row r="83" ht="15.75" customHeight="1">
      <c r="A83" s="42">
        <v>44689.645833333336</v>
      </c>
      <c r="B83" s="43" t="s">
        <v>110</v>
      </c>
      <c r="C83" s="44">
        <v>0.8538</v>
      </c>
      <c r="D83" s="44">
        <v>0.0994</v>
      </c>
      <c r="E83" s="44">
        <v>0.0468</v>
      </c>
      <c r="F83" s="43">
        <v>1.25</v>
      </c>
      <c r="G83" s="43">
        <v>6.68</v>
      </c>
      <c r="H83" s="45">
        <v>10.12</v>
      </c>
      <c r="I83" s="46" t="s">
        <v>30</v>
      </c>
      <c r="J83" s="26">
        <v>85.38</v>
      </c>
      <c r="K83" s="26">
        <v>1.1712344811431248</v>
      </c>
      <c r="L83" s="47">
        <v>1.06725</v>
      </c>
      <c r="M83" s="48">
        <v>81.0</v>
      </c>
      <c r="N83" s="49">
        <f t="shared" si="65"/>
        <v>57</v>
      </c>
      <c r="O83" s="50">
        <f t="shared" si="1"/>
        <v>0.7037037037</v>
      </c>
      <c r="P83" s="51">
        <f t="shared" si="15"/>
        <v>9770.603948</v>
      </c>
      <c r="Q83" s="52">
        <f t="shared" si="2"/>
        <v>244.2650987</v>
      </c>
      <c r="R83" s="52">
        <f t="shared" si="16"/>
        <v>21071.51804</v>
      </c>
      <c r="S83" s="53">
        <f>Q83-(Q83*2)</f>
        <v>-244.2650987</v>
      </c>
      <c r="T83" s="53">
        <f t="shared" si="17"/>
        <v>-473.6611502</v>
      </c>
      <c r="U83" s="54">
        <f t="shared" si="4"/>
        <v>-0.0224787388</v>
      </c>
      <c r="V83" s="55">
        <f t="shared" si="5"/>
        <v>-0.04736611502</v>
      </c>
      <c r="W83" s="56">
        <f t="shared" si="18"/>
        <v>8349.483565</v>
      </c>
      <c r="X83" s="57">
        <f t="shared" si="6"/>
        <v>208.7370891</v>
      </c>
      <c r="Y83" s="57">
        <f t="shared" si="7"/>
        <v>834.9483565</v>
      </c>
      <c r="Z83" s="58">
        <f t="shared" si="8"/>
        <v>0.1</v>
      </c>
      <c r="AA83" s="57">
        <f t="shared" si="19"/>
        <v>51808.36081</v>
      </c>
      <c r="AB83" s="57">
        <f>Y83-(Y83*2)</f>
        <v>-834.9483565</v>
      </c>
      <c r="AC83" s="57">
        <f t="shared" si="20"/>
        <v>-2485.464791</v>
      </c>
      <c r="AD83" s="58">
        <f t="shared" si="10"/>
        <v>-0.04797420247</v>
      </c>
      <c r="AE83" s="59">
        <f t="shared" si="11"/>
        <v>-0.2485464791</v>
      </c>
      <c r="AF83" s="60">
        <f t="shared" si="12"/>
        <v>1630.705201</v>
      </c>
      <c r="AG83" s="61">
        <f t="shared" si="13"/>
        <v>-2104.366351</v>
      </c>
    </row>
    <row r="84" ht="15.75" customHeight="1">
      <c r="A84" s="42">
        <v>44689.791666666664</v>
      </c>
      <c r="B84" s="43" t="s">
        <v>111</v>
      </c>
      <c r="C84" s="44">
        <v>0.8373</v>
      </c>
      <c r="D84" s="44">
        <v>0.1078</v>
      </c>
      <c r="E84" s="44">
        <v>0.0549</v>
      </c>
      <c r="F84" s="43">
        <v>1.23</v>
      </c>
      <c r="G84" s="43">
        <v>5.59</v>
      </c>
      <c r="H84" s="45">
        <v>9.62</v>
      </c>
      <c r="I84" s="46" t="s">
        <v>30</v>
      </c>
      <c r="J84" s="26">
        <v>83.73</v>
      </c>
      <c r="K84" s="26">
        <v>1.1943150603129105</v>
      </c>
      <c r="L84" s="47">
        <v>1.029879</v>
      </c>
      <c r="M84" s="48">
        <v>82.0</v>
      </c>
      <c r="N84" s="49">
        <f t="shared" si="65"/>
        <v>58</v>
      </c>
      <c r="O84" s="50">
        <f t="shared" si="1"/>
        <v>0.7073170732</v>
      </c>
      <c r="P84" s="51">
        <f t="shared" si="15"/>
        <v>9526.33885</v>
      </c>
      <c r="Q84" s="52">
        <f t="shared" si="2"/>
        <v>238.1584712</v>
      </c>
      <c r="R84" s="52">
        <f t="shared" si="16"/>
        <v>21309.67652</v>
      </c>
      <c r="S84" s="53">
        <f t="shared" ref="S84:S85" si="66">(F84-1)*Q84</f>
        <v>54.77644839</v>
      </c>
      <c r="T84" s="53">
        <f t="shared" si="17"/>
        <v>-418.8847018</v>
      </c>
      <c r="U84" s="54">
        <f t="shared" si="4"/>
        <v>-0.01965701833</v>
      </c>
      <c r="V84" s="55">
        <f t="shared" si="5"/>
        <v>-0.04188847018</v>
      </c>
      <c r="W84" s="56">
        <f t="shared" si="18"/>
        <v>7514.535209</v>
      </c>
      <c r="X84" s="57">
        <f t="shared" si="6"/>
        <v>187.8633802</v>
      </c>
      <c r="Y84" s="57">
        <f t="shared" si="7"/>
        <v>816.7973053</v>
      </c>
      <c r="Z84" s="58">
        <f t="shared" si="8"/>
        <v>0.1086956522</v>
      </c>
      <c r="AA84" s="57">
        <f t="shared" si="19"/>
        <v>52625.15812</v>
      </c>
      <c r="AB84" s="57">
        <f t="shared" ref="AB84:AB85" si="67">X84</f>
        <v>187.8633802</v>
      </c>
      <c r="AC84" s="57">
        <f t="shared" si="20"/>
        <v>-2297.601411</v>
      </c>
      <c r="AD84" s="58">
        <f t="shared" si="10"/>
        <v>-0.04365975311</v>
      </c>
      <c r="AE84" s="59">
        <f t="shared" si="11"/>
        <v>-0.2297601411</v>
      </c>
      <c r="AF84" s="60">
        <f t="shared" si="12"/>
        <v>1630.705201</v>
      </c>
      <c r="AG84" s="61">
        <f t="shared" si="13"/>
        <v>-2049.589902</v>
      </c>
    </row>
    <row r="85" ht="15.75" customHeight="1">
      <c r="A85" s="42">
        <v>44689.791666666664</v>
      </c>
      <c r="B85" s="43" t="s">
        <v>112</v>
      </c>
      <c r="C85" s="44">
        <v>0.788</v>
      </c>
      <c r="D85" s="44">
        <v>0.1409</v>
      </c>
      <c r="E85" s="44">
        <v>0.0711</v>
      </c>
      <c r="F85" s="43">
        <v>1.82</v>
      </c>
      <c r="G85" s="43">
        <v>3.59</v>
      </c>
      <c r="H85" s="45">
        <v>3.65</v>
      </c>
      <c r="I85" s="46" t="s">
        <v>30</v>
      </c>
      <c r="J85" s="26">
        <v>78.8</v>
      </c>
      <c r="K85" s="26">
        <v>1.2690355329949239</v>
      </c>
      <c r="L85" s="47">
        <v>1.43416</v>
      </c>
      <c r="M85" s="48">
        <v>83.0</v>
      </c>
      <c r="N85" s="49">
        <f t="shared" si="65"/>
        <v>59</v>
      </c>
      <c r="O85" s="50">
        <f t="shared" si="1"/>
        <v>0.7108433735</v>
      </c>
      <c r="P85" s="51">
        <f t="shared" si="15"/>
        <v>9581.115298</v>
      </c>
      <c r="Q85" s="52">
        <f t="shared" si="2"/>
        <v>239.5278825</v>
      </c>
      <c r="R85" s="52">
        <f t="shared" si="16"/>
        <v>21549.2044</v>
      </c>
      <c r="S85" s="53">
        <f t="shared" si="66"/>
        <v>196.4128636</v>
      </c>
      <c r="T85" s="53">
        <f t="shared" si="17"/>
        <v>-222.4718382</v>
      </c>
      <c r="U85" s="54">
        <f t="shared" si="4"/>
        <v>-0.01032390032</v>
      </c>
      <c r="V85" s="55">
        <f t="shared" si="5"/>
        <v>-0.02224718382</v>
      </c>
      <c r="W85" s="56">
        <f t="shared" si="18"/>
        <v>7702.398589</v>
      </c>
      <c r="X85" s="57">
        <f t="shared" si="6"/>
        <v>192.5599647</v>
      </c>
      <c r="Y85" s="57">
        <f t="shared" si="7"/>
        <v>234.8292253</v>
      </c>
      <c r="Z85" s="58">
        <f t="shared" si="8"/>
        <v>0.03048780488</v>
      </c>
      <c r="AA85" s="57">
        <f t="shared" si="19"/>
        <v>52859.98735</v>
      </c>
      <c r="AB85" s="57">
        <f t="shared" si="67"/>
        <v>192.5599647</v>
      </c>
      <c r="AC85" s="57">
        <f t="shared" si="20"/>
        <v>-2105.041446</v>
      </c>
      <c r="AD85" s="58">
        <f t="shared" si="10"/>
        <v>-0.03982296539</v>
      </c>
      <c r="AE85" s="59">
        <f t="shared" si="11"/>
        <v>-0.2105041446</v>
      </c>
      <c r="AF85" s="60">
        <f t="shared" si="12"/>
        <v>1630.705201</v>
      </c>
      <c r="AG85" s="61">
        <f t="shared" si="13"/>
        <v>-1853.177039</v>
      </c>
    </row>
    <row r="86" ht="15.75" customHeight="1">
      <c r="A86" s="42">
        <v>44689.885416666664</v>
      </c>
      <c r="B86" s="43" t="s">
        <v>113</v>
      </c>
      <c r="C86" s="44">
        <v>0.7444</v>
      </c>
      <c r="D86" s="44">
        <v>0.1536</v>
      </c>
      <c r="E86" s="44">
        <v>0.1021</v>
      </c>
      <c r="F86" s="43">
        <v>1.98</v>
      </c>
      <c r="G86" s="43">
        <v>3.47</v>
      </c>
      <c r="H86" s="45">
        <v>3.26</v>
      </c>
      <c r="I86" s="46" t="s">
        <v>30</v>
      </c>
      <c r="J86" s="26">
        <v>74.44</v>
      </c>
      <c r="K86" s="26">
        <v>1.3433637829124128</v>
      </c>
      <c r="L86" s="47">
        <v>1.4739119999999999</v>
      </c>
      <c r="M86" s="48">
        <v>84.0</v>
      </c>
      <c r="N86" s="49">
        <v>59.0</v>
      </c>
      <c r="O86" s="50">
        <f t="shared" si="1"/>
        <v>0.7023809524</v>
      </c>
      <c r="P86" s="51">
        <f t="shared" si="15"/>
        <v>9777.528162</v>
      </c>
      <c r="Q86" s="52">
        <f t="shared" si="2"/>
        <v>244.438204</v>
      </c>
      <c r="R86" s="52">
        <f t="shared" si="16"/>
        <v>21793.6426</v>
      </c>
      <c r="S86" s="53">
        <f>Q86-(Q86*2)</f>
        <v>-244.438204</v>
      </c>
      <c r="T86" s="53">
        <f t="shared" si="17"/>
        <v>-466.9100423</v>
      </c>
      <c r="U86" s="54">
        <f t="shared" si="4"/>
        <v>-0.02142413963</v>
      </c>
      <c r="V86" s="55">
        <f t="shared" si="5"/>
        <v>-0.04669100423</v>
      </c>
      <c r="W86" s="56">
        <f t="shared" si="18"/>
        <v>7894.958554</v>
      </c>
      <c r="X86" s="57">
        <f t="shared" si="6"/>
        <v>197.3739638</v>
      </c>
      <c r="Y86" s="57">
        <f t="shared" si="7"/>
        <v>201.4020039</v>
      </c>
      <c r="Z86" s="58">
        <f t="shared" si="8"/>
        <v>0.02551020408</v>
      </c>
      <c r="AA86" s="57">
        <f t="shared" si="19"/>
        <v>53061.38935</v>
      </c>
      <c r="AB86" s="57">
        <f>Y86-(Y86*2)</f>
        <v>-201.4020039</v>
      </c>
      <c r="AC86" s="57">
        <f t="shared" si="20"/>
        <v>-2306.44345</v>
      </c>
      <c r="AD86" s="58">
        <f t="shared" si="10"/>
        <v>-0.04346745305</v>
      </c>
      <c r="AE86" s="59">
        <f t="shared" si="11"/>
        <v>-0.230644345</v>
      </c>
      <c r="AF86" s="60">
        <f t="shared" si="12"/>
        <v>1630.705201</v>
      </c>
      <c r="AG86" s="61">
        <f t="shared" si="13"/>
        <v>-2097.615243</v>
      </c>
    </row>
    <row r="87" ht="15.75" customHeight="1">
      <c r="A87" s="42">
        <v>44691.791666666664</v>
      </c>
      <c r="B87" s="43" t="s">
        <v>114</v>
      </c>
      <c r="C87" s="44">
        <v>0.7265</v>
      </c>
      <c r="D87" s="44">
        <v>0.1569</v>
      </c>
      <c r="E87" s="44">
        <v>0.1166</v>
      </c>
      <c r="F87" s="43">
        <v>1.61</v>
      </c>
      <c r="G87" s="43">
        <v>4.15</v>
      </c>
      <c r="H87" s="45">
        <v>4.79</v>
      </c>
      <c r="I87" s="46" t="s">
        <v>30</v>
      </c>
      <c r="J87" s="26">
        <v>72.65</v>
      </c>
      <c r="K87" s="26">
        <v>1.3764624913971093</v>
      </c>
      <c r="L87" s="47">
        <v>1.1696650000000002</v>
      </c>
      <c r="M87" s="48">
        <v>85.0</v>
      </c>
      <c r="N87" s="49">
        <f t="shared" ref="N87:N88" si="68">N86+1</f>
        <v>60</v>
      </c>
      <c r="O87" s="50">
        <f t="shared" si="1"/>
        <v>0.7058823529</v>
      </c>
      <c r="P87" s="51">
        <f t="shared" si="15"/>
        <v>9533.089958</v>
      </c>
      <c r="Q87" s="52">
        <f t="shared" si="2"/>
        <v>238.3272489</v>
      </c>
      <c r="R87" s="52">
        <f t="shared" si="16"/>
        <v>22031.96985</v>
      </c>
      <c r="S87" s="53">
        <f t="shared" ref="S87:S88" si="69">(F87-1)*Q87</f>
        <v>145.3796219</v>
      </c>
      <c r="T87" s="53">
        <f t="shared" si="17"/>
        <v>-321.5304204</v>
      </c>
      <c r="U87" s="54">
        <f t="shared" si="4"/>
        <v>-0.01459381175</v>
      </c>
      <c r="V87" s="55">
        <f t="shared" si="5"/>
        <v>-0.03215304204</v>
      </c>
      <c r="W87" s="56">
        <f t="shared" si="18"/>
        <v>7693.55655</v>
      </c>
      <c r="X87" s="57">
        <f t="shared" si="6"/>
        <v>192.3389137</v>
      </c>
      <c r="Y87" s="57">
        <f t="shared" si="7"/>
        <v>315.3096947</v>
      </c>
      <c r="Z87" s="58">
        <f t="shared" si="8"/>
        <v>0.04098360656</v>
      </c>
      <c r="AA87" s="57">
        <f t="shared" si="19"/>
        <v>53376.69904</v>
      </c>
      <c r="AB87" s="57">
        <f t="shared" ref="AB87:AB88" si="70">X87</f>
        <v>192.3389137</v>
      </c>
      <c r="AC87" s="57">
        <f t="shared" si="20"/>
        <v>-2114.104537</v>
      </c>
      <c r="AD87" s="58">
        <f t="shared" si="10"/>
        <v>-0.03960725512</v>
      </c>
      <c r="AE87" s="59">
        <f t="shared" si="11"/>
        <v>-0.2114104537</v>
      </c>
      <c r="AF87" s="60">
        <f t="shared" si="12"/>
        <v>1630.705201</v>
      </c>
      <c r="AG87" s="61">
        <f t="shared" si="13"/>
        <v>-1952.235621</v>
      </c>
    </row>
    <row r="88" ht="15.75" customHeight="1">
      <c r="A88" s="42">
        <v>44692.802083333336</v>
      </c>
      <c r="B88" s="43" t="s">
        <v>115</v>
      </c>
      <c r="C88" s="44">
        <v>0.8071</v>
      </c>
      <c r="D88" s="44">
        <v>0.1185</v>
      </c>
      <c r="E88" s="44">
        <v>0.0744</v>
      </c>
      <c r="F88" s="43">
        <v>1.46</v>
      </c>
      <c r="G88" s="43">
        <v>4.54</v>
      </c>
      <c r="H88" s="45">
        <v>5.6</v>
      </c>
      <c r="I88" s="46" t="s">
        <v>30</v>
      </c>
      <c r="J88" s="26">
        <v>80.71</v>
      </c>
      <c r="K88" s="26">
        <v>1.2390038409119069</v>
      </c>
      <c r="L88" s="47">
        <v>1.178366</v>
      </c>
      <c r="M88" s="48">
        <v>86.0</v>
      </c>
      <c r="N88" s="49">
        <f t="shared" si="68"/>
        <v>61</v>
      </c>
      <c r="O88" s="50">
        <f t="shared" si="1"/>
        <v>0.7093023256</v>
      </c>
      <c r="P88" s="51">
        <f t="shared" si="15"/>
        <v>9678.46958</v>
      </c>
      <c r="Q88" s="52">
        <f t="shared" si="2"/>
        <v>241.9617395</v>
      </c>
      <c r="R88" s="52">
        <f t="shared" si="16"/>
        <v>22273.93159</v>
      </c>
      <c r="S88" s="53">
        <f t="shared" si="69"/>
        <v>111.3024002</v>
      </c>
      <c r="T88" s="53">
        <f t="shared" si="17"/>
        <v>-210.2280202</v>
      </c>
      <c r="U88" s="54">
        <f t="shared" si="4"/>
        <v>-0.00943829873</v>
      </c>
      <c r="V88" s="55">
        <f t="shared" si="5"/>
        <v>-0.02102280202</v>
      </c>
      <c r="W88" s="56">
        <f t="shared" si="18"/>
        <v>7885.895463</v>
      </c>
      <c r="X88" s="57">
        <f t="shared" si="6"/>
        <v>197.1473866</v>
      </c>
      <c r="Y88" s="57">
        <f t="shared" si="7"/>
        <v>428.5812752</v>
      </c>
      <c r="Z88" s="58">
        <f t="shared" si="8"/>
        <v>0.05434782609</v>
      </c>
      <c r="AA88" s="57">
        <f t="shared" si="19"/>
        <v>53805.28032</v>
      </c>
      <c r="AB88" s="57">
        <f t="shared" si="70"/>
        <v>197.1473866</v>
      </c>
      <c r="AC88" s="57">
        <f t="shared" si="20"/>
        <v>-1916.95715</v>
      </c>
      <c r="AD88" s="58">
        <f t="shared" si="10"/>
        <v>-0.03562767703</v>
      </c>
      <c r="AE88" s="59">
        <f t="shared" si="11"/>
        <v>-0.191695715</v>
      </c>
      <c r="AF88" s="60">
        <f t="shared" si="12"/>
        <v>1630.705201</v>
      </c>
      <c r="AG88" s="61">
        <f t="shared" si="13"/>
        <v>-1840.933221</v>
      </c>
    </row>
    <row r="89" ht="15.75" customHeight="1">
      <c r="A89" s="42">
        <v>44692.916666666664</v>
      </c>
      <c r="B89" s="43" t="s">
        <v>116</v>
      </c>
      <c r="C89" s="44">
        <v>0.7269</v>
      </c>
      <c r="D89" s="44">
        <v>0.1806</v>
      </c>
      <c r="E89" s="44">
        <v>0.0925</v>
      </c>
      <c r="F89" s="43">
        <v>1.54</v>
      </c>
      <c r="G89" s="43">
        <v>3.76</v>
      </c>
      <c r="H89" s="45">
        <v>5.62</v>
      </c>
      <c r="I89" s="46" t="s">
        <v>30</v>
      </c>
      <c r="J89" s="26">
        <v>72.69</v>
      </c>
      <c r="K89" s="26">
        <v>1.3757050488375293</v>
      </c>
      <c r="L89" s="47">
        <v>1.119426</v>
      </c>
      <c r="M89" s="48">
        <v>87.0</v>
      </c>
      <c r="N89" s="49">
        <v>61.0</v>
      </c>
      <c r="O89" s="50">
        <f t="shared" si="1"/>
        <v>0.7011494253</v>
      </c>
      <c r="P89" s="51">
        <f t="shared" si="15"/>
        <v>9789.77198</v>
      </c>
      <c r="Q89" s="52">
        <f t="shared" si="2"/>
        <v>244.7442995</v>
      </c>
      <c r="R89" s="52">
        <f t="shared" si="16"/>
        <v>22518.67589</v>
      </c>
      <c r="S89" s="53">
        <f>Q89-(Q89*2)</f>
        <v>-244.7442995</v>
      </c>
      <c r="T89" s="53">
        <f t="shared" si="17"/>
        <v>-454.9723197</v>
      </c>
      <c r="U89" s="54">
        <f t="shared" si="4"/>
        <v>-0.02020422168</v>
      </c>
      <c r="V89" s="55">
        <f t="shared" si="5"/>
        <v>-0.04549723197</v>
      </c>
      <c r="W89" s="56">
        <f t="shared" si="18"/>
        <v>8083.04285</v>
      </c>
      <c r="X89" s="57">
        <f t="shared" si="6"/>
        <v>202.0760713</v>
      </c>
      <c r="Y89" s="57">
        <f t="shared" si="7"/>
        <v>374.2149468</v>
      </c>
      <c r="Z89" s="58">
        <f t="shared" si="8"/>
        <v>0.0462962963</v>
      </c>
      <c r="AA89" s="57">
        <f t="shared" si="19"/>
        <v>54179.49527</v>
      </c>
      <c r="AB89" s="57">
        <f>Y89-(Y89*2)</f>
        <v>-374.2149468</v>
      </c>
      <c r="AC89" s="57">
        <f t="shared" si="20"/>
        <v>-2291.172097</v>
      </c>
      <c r="AD89" s="58">
        <f t="shared" si="10"/>
        <v>-0.04228854635</v>
      </c>
      <c r="AE89" s="59">
        <f t="shared" si="11"/>
        <v>-0.2291172097</v>
      </c>
      <c r="AF89" s="60">
        <f t="shared" si="12"/>
        <v>1630.705201</v>
      </c>
      <c r="AG89" s="61">
        <f t="shared" si="13"/>
        <v>-2085.67752</v>
      </c>
    </row>
    <row r="90" ht="15.75" customHeight="1">
      <c r="A90" s="42">
        <v>44694.854166666664</v>
      </c>
      <c r="B90" s="43" t="s">
        <v>117</v>
      </c>
      <c r="C90" s="44">
        <v>0.7135</v>
      </c>
      <c r="D90" s="44">
        <v>0.1845</v>
      </c>
      <c r="E90" s="44">
        <v>0.102</v>
      </c>
      <c r="F90" s="43">
        <v>1.42</v>
      </c>
      <c r="G90" s="43">
        <v>4.19</v>
      </c>
      <c r="H90" s="45">
        <v>6.7</v>
      </c>
      <c r="I90" s="46" t="s">
        <v>30</v>
      </c>
      <c r="J90" s="26">
        <v>71.35</v>
      </c>
      <c r="K90" s="26">
        <v>1.401541695865452</v>
      </c>
      <c r="L90" s="47">
        <v>1.01317</v>
      </c>
      <c r="M90" s="48">
        <v>88.0</v>
      </c>
      <c r="N90" s="49">
        <f t="shared" ref="N90:N91" si="71">N89+1</f>
        <v>62</v>
      </c>
      <c r="O90" s="50">
        <f t="shared" si="1"/>
        <v>0.7045454545</v>
      </c>
      <c r="P90" s="51">
        <f t="shared" si="15"/>
        <v>9545.02768</v>
      </c>
      <c r="Q90" s="52">
        <f t="shared" si="2"/>
        <v>238.625692</v>
      </c>
      <c r="R90" s="52">
        <f t="shared" si="16"/>
        <v>22757.30158</v>
      </c>
      <c r="S90" s="53">
        <f t="shared" ref="S90:S91" si="72">(F90-1)*Q90</f>
        <v>100.2227906</v>
      </c>
      <c r="T90" s="53">
        <f t="shared" si="17"/>
        <v>-354.7495291</v>
      </c>
      <c r="U90" s="54">
        <f t="shared" si="4"/>
        <v>-0.01558838282</v>
      </c>
      <c r="V90" s="55">
        <f t="shared" si="5"/>
        <v>-0.03547495291</v>
      </c>
      <c r="W90" s="56">
        <f t="shared" si="18"/>
        <v>7708.827903</v>
      </c>
      <c r="X90" s="57">
        <f t="shared" si="6"/>
        <v>192.7206976</v>
      </c>
      <c r="Y90" s="57">
        <f t="shared" si="7"/>
        <v>458.8588038</v>
      </c>
      <c r="Z90" s="58">
        <f t="shared" si="8"/>
        <v>0.05952380952</v>
      </c>
      <c r="AA90" s="57">
        <f t="shared" si="19"/>
        <v>54638.35407</v>
      </c>
      <c r="AB90" s="57">
        <f t="shared" ref="AB90:AB91" si="73">X90</f>
        <v>192.7206976</v>
      </c>
      <c r="AC90" s="57">
        <f t="shared" si="20"/>
        <v>-2098.451399</v>
      </c>
      <c r="AD90" s="58">
        <f t="shared" si="10"/>
        <v>-0.03840619716</v>
      </c>
      <c r="AE90" s="59">
        <f t="shared" si="11"/>
        <v>-0.2098451399</v>
      </c>
      <c r="AF90" s="60">
        <f t="shared" si="12"/>
        <v>1630.705201</v>
      </c>
      <c r="AG90" s="61">
        <f t="shared" si="13"/>
        <v>-1985.45473</v>
      </c>
    </row>
    <row r="91" ht="15.75" customHeight="1">
      <c r="A91" s="42">
        <v>44695.5625</v>
      </c>
      <c r="B91" s="43" t="s">
        <v>118</v>
      </c>
      <c r="C91" s="44">
        <v>0.69</v>
      </c>
      <c r="D91" s="44">
        <v>0.1691</v>
      </c>
      <c r="E91" s="44">
        <v>0.1409</v>
      </c>
      <c r="F91" s="43">
        <v>1.52</v>
      </c>
      <c r="G91" s="43">
        <v>4.9</v>
      </c>
      <c r="H91" s="45">
        <v>5.23</v>
      </c>
      <c r="I91" s="46" t="s">
        <v>30</v>
      </c>
      <c r="J91" s="26">
        <v>69.0</v>
      </c>
      <c r="K91" s="26">
        <v>1.4492753623188408</v>
      </c>
      <c r="L91" s="47">
        <v>1.0488</v>
      </c>
      <c r="M91" s="48">
        <v>89.0</v>
      </c>
      <c r="N91" s="49">
        <f t="shared" si="71"/>
        <v>63</v>
      </c>
      <c r="O91" s="50">
        <f t="shared" si="1"/>
        <v>0.7078651685</v>
      </c>
      <c r="P91" s="51">
        <f t="shared" si="15"/>
        <v>9645.250471</v>
      </c>
      <c r="Q91" s="52">
        <f t="shared" si="2"/>
        <v>241.1312618</v>
      </c>
      <c r="R91" s="52">
        <f t="shared" si="16"/>
        <v>22998.43284</v>
      </c>
      <c r="S91" s="53">
        <f t="shared" si="72"/>
        <v>125.3882561</v>
      </c>
      <c r="T91" s="53">
        <f t="shared" si="17"/>
        <v>-229.361273</v>
      </c>
      <c r="U91" s="54">
        <f t="shared" si="4"/>
        <v>-0.009972908786</v>
      </c>
      <c r="V91" s="55">
        <f t="shared" si="5"/>
        <v>-0.0229361273</v>
      </c>
      <c r="W91" s="56">
        <f t="shared" si="18"/>
        <v>7901.548601</v>
      </c>
      <c r="X91" s="57">
        <f t="shared" si="6"/>
        <v>197.538715</v>
      </c>
      <c r="Y91" s="57">
        <f t="shared" si="7"/>
        <v>379.8821443</v>
      </c>
      <c r="Z91" s="58">
        <f t="shared" si="8"/>
        <v>0.04807692308</v>
      </c>
      <c r="AA91" s="57">
        <f t="shared" si="19"/>
        <v>55018.23621</v>
      </c>
      <c r="AB91" s="57">
        <f t="shared" si="73"/>
        <v>197.538715</v>
      </c>
      <c r="AC91" s="57">
        <f t="shared" si="20"/>
        <v>-1900.912684</v>
      </c>
      <c r="AD91" s="58">
        <f t="shared" si="10"/>
        <v>-0.03455059295</v>
      </c>
      <c r="AE91" s="59">
        <f t="shared" si="11"/>
        <v>-0.1900912684</v>
      </c>
      <c r="AF91" s="60">
        <f t="shared" si="12"/>
        <v>1630.705201</v>
      </c>
      <c r="AG91" s="61">
        <f t="shared" si="13"/>
        <v>-1860.066474</v>
      </c>
    </row>
    <row r="92" ht="15.75" customHeight="1">
      <c r="A92" s="42">
        <v>44695.78125</v>
      </c>
      <c r="B92" s="43" t="s">
        <v>119</v>
      </c>
      <c r="C92" s="44">
        <v>0.8382</v>
      </c>
      <c r="D92" s="44">
        <v>0.1158</v>
      </c>
      <c r="E92" s="44">
        <v>0.046</v>
      </c>
      <c r="F92" s="43">
        <v>1.24</v>
      </c>
      <c r="G92" s="43">
        <v>6.41</v>
      </c>
      <c r="H92" s="45">
        <v>11.23</v>
      </c>
      <c r="I92" s="46" t="s">
        <v>30</v>
      </c>
      <c r="J92" s="26">
        <v>83.82</v>
      </c>
      <c r="K92" s="26">
        <v>1.1930326890956813</v>
      </c>
      <c r="L92" s="47">
        <v>1.0393679999999998</v>
      </c>
      <c r="M92" s="48">
        <v>90.0</v>
      </c>
      <c r="N92" s="49">
        <v>63.0</v>
      </c>
      <c r="O92" s="50">
        <f t="shared" si="1"/>
        <v>0.7</v>
      </c>
      <c r="P92" s="51">
        <f t="shared" si="15"/>
        <v>9770.638727</v>
      </c>
      <c r="Q92" s="52">
        <f t="shared" si="2"/>
        <v>244.2659682</v>
      </c>
      <c r="R92" s="52">
        <f t="shared" si="16"/>
        <v>23242.69881</v>
      </c>
      <c r="S92" s="53">
        <f t="shared" ref="S92:S94" si="74">Q92-(Q92*2)</f>
        <v>-244.2659682</v>
      </c>
      <c r="T92" s="53">
        <f t="shared" si="17"/>
        <v>-473.6272411</v>
      </c>
      <c r="U92" s="54">
        <f t="shared" si="4"/>
        <v>-0.02037746326</v>
      </c>
      <c r="V92" s="55">
        <f t="shared" si="5"/>
        <v>-0.04736272411</v>
      </c>
      <c r="W92" s="56">
        <f t="shared" si="18"/>
        <v>8099.087316</v>
      </c>
      <c r="X92" s="57">
        <f t="shared" si="6"/>
        <v>202.4771829</v>
      </c>
      <c r="Y92" s="57">
        <f t="shared" si="7"/>
        <v>843.6549287</v>
      </c>
      <c r="Z92" s="58">
        <f t="shared" si="8"/>
        <v>0.1041666667</v>
      </c>
      <c r="AA92" s="57">
        <f t="shared" si="19"/>
        <v>55861.89114</v>
      </c>
      <c r="AB92" s="57">
        <f t="shared" ref="AB92:AB94" si="75">Y92-(Y92*2)</f>
        <v>-843.6549287</v>
      </c>
      <c r="AC92" s="57">
        <f t="shared" si="20"/>
        <v>-2744.567613</v>
      </c>
      <c r="AD92" s="58">
        <f t="shared" si="10"/>
        <v>-0.04913130502</v>
      </c>
      <c r="AE92" s="59">
        <f t="shared" si="11"/>
        <v>-0.2744567613</v>
      </c>
      <c r="AF92" s="60">
        <f t="shared" si="12"/>
        <v>1630.705201</v>
      </c>
      <c r="AG92" s="61">
        <f t="shared" si="13"/>
        <v>-2104.332442</v>
      </c>
    </row>
    <row r="93" ht="15.75" customHeight="1">
      <c r="A93" s="42">
        <v>44695.833333333336</v>
      </c>
      <c r="B93" s="43" t="s">
        <v>120</v>
      </c>
      <c r="C93" s="44">
        <v>0.7258</v>
      </c>
      <c r="D93" s="44">
        <v>0.1624</v>
      </c>
      <c r="E93" s="44">
        <v>0.1118</v>
      </c>
      <c r="F93" s="43">
        <v>1.47</v>
      </c>
      <c r="G93" s="43">
        <v>4.15</v>
      </c>
      <c r="H93" s="45">
        <v>5.77</v>
      </c>
      <c r="I93" s="46" t="s">
        <v>30</v>
      </c>
      <c r="J93" s="26">
        <v>72.58</v>
      </c>
      <c r="K93" s="26">
        <v>1.3777900248002204</v>
      </c>
      <c r="L93" s="47">
        <v>1.066926</v>
      </c>
      <c r="M93" s="48">
        <v>91.0</v>
      </c>
      <c r="N93" s="49">
        <v>63.0</v>
      </c>
      <c r="O93" s="50">
        <f t="shared" si="1"/>
        <v>0.6923076923</v>
      </c>
      <c r="P93" s="51">
        <f t="shared" si="15"/>
        <v>9526.372759</v>
      </c>
      <c r="Q93" s="52">
        <f t="shared" si="2"/>
        <v>238.159319</v>
      </c>
      <c r="R93" s="52">
        <f t="shared" si="16"/>
        <v>23480.85813</v>
      </c>
      <c r="S93" s="53">
        <f t="shared" si="74"/>
        <v>-238.159319</v>
      </c>
      <c r="T93" s="53">
        <f t="shared" si="17"/>
        <v>-711.7865601</v>
      </c>
      <c r="U93" s="54">
        <f t="shared" si="4"/>
        <v>-0.03031348157</v>
      </c>
      <c r="V93" s="55">
        <f t="shared" si="5"/>
        <v>-0.07117865601</v>
      </c>
      <c r="W93" s="56">
        <f t="shared" si="18"/>
        <v>7255.432387</v>
      </c>
      <c r="X93" s="57">
        <f t="shared" si="6"/>
        <v>181.3858097</v>
      </c>
      <c r="Y93" s="57">
        <f t="shared" si="7"/>
        <v>385.9272546</v>
      </c>
      <c r="Z93" s="58">
        <f t="shared" si="8"/>
        <v>0.05319148936</v>
      </c>
      <c r="AA93" s="57">
        <f t="shared" si="19"/>
        <v>56247.8184</v>
      </c>
      <c r="AB93" s="57">
        <f t="shared" si="75"/>
        <v>-385.9272546</v>
      </c>
      <c r="AC93" s="57">
        <f t="shared" si="20"/>
        <v>-3130.494867</v>
      </c>
      <c r="AD93" s="58">
        <f t="shared" si="10"/>
        <v>-0.05565540063</v>
      </c>
      <c r="AE93" s="59">
        <f t="shared" si="11"/>
        <v>-0.3130494867</v>
      </c>
      <c r="AF93" s="60">
        <f t="shared" si="12"/>
        <v>1630.705201</v>
      </c>
      <c r="AG93" s="61">
        <f t="shared" si="13"/>
        <v>-2342.491761</v>
      </c>
    </row>
    <row r="94" ht="15.75" customHeight="1">
      <c r="A94" s="42">
        <v>44695.958333333336</v>
      </c>
      <c r="B94" s="43" t="s">
        <v>121</v>
      </c>
      <c r="C94" s="44">
        <v>0.7169</v>
      </c>
      <c r="D94" s="44">
        <v>0.1875</v>
      </c>
      <c r="E94" s="44">
        <v>0.0957</v>
      </c>
      <c r="F94" s="43">
        <v>1.45</v>
      </c>
      <c r="G94" s="43">
        <v>4.05</v>
      </c>
      <c r="H94" s="45">
        <v>6.61</v>
      </c>
      <c r="I94" s="46" t="s">
        <v>30</v>
      </c>
      <c r="J94" s="26">
        <v>71.69</v>
      </c>
      <c r="K94" s="26">
        <v>1.3948946854512485</v>
      </c>
      <c r="L94" s="47">
        <v>1.039505</v>
      </c>
      <c r="M94" s="48">
        <v>92.0</v>
      </c>
      <c r="N94" s="49">
        <v>63.0</v>
      </c>
      <c r="O94" s="50">
        <f t="shared" si="1"/>
        <v>0.6847826087</v>
      </c>
      <c r="P94" s="51">
        <f t="shared" si="15"/>
        <v>9288.21344</v>
      </c>
      <c r="Q94" s="52">
        <f t="shared" si="2"/>
        <v>232.205336</v>
      </c>
      <c r="R94" s="52">
        <f t="shared" si="16"/>
        <v>23713.06347</v>
      </c>
      <c r="S94" s="53">
        <f t="shared" si="74"/>
        <v>-232.205336</v>
      </c>
      <c r="T94" s="53">
        <f t="shared" si="17"/>
        <v>-943.9918961</v>
      </c>
      <c r="U94" s="54">
        <f t="shared" si="4"/>
        <v>-0.03980893896</v>
      </c>
      <c r="V94" s="55">
        <f t="shared" si="5"/>
        <v>-0.09439918961</v>
      </c>
      <c r="W94" s="56">
        <f t="shared" si="18"/>
        <v>6869.505133</v>
      </c>
      <c r="X94" s="57">
        <f t="shared" si="6"/>
        <v>171.7376283</v>
      </c>
      <c r="Y94" s="57">
        <f t="shared" si="7"/>
        <v>381.639174</v>
      </c>
      <c r="Z94" s="58">
        <f t="shared" si="8"/>
        <v>0.05555555556</v>
      </c>
      <c r="AA94" s="57">
        <f t="shared" si="19"/>
        <v>56629.45757</v>
      </c>
      <c r="AB94" s="57">
        <f t="shared" si="75"/>
        <v>-381.639174</v>
      </c>
      <c r="AC94" s="57">
        <f t="shared" si="20"/>
        <v>-3512.134042</v>
      </c>
      <c r="AD94" s="58">
        <f t="shared" si="10"/>
        <v>-0.06201956</v>
      </c>
      <c r="AE94" s="59">
        <f t="shared" si="11"/>
        <v>-0.3512134042</v>
      </c>
      <c r="AF94" s="60">
        <f t="shared" si="12"/>
        <v>1630.705201</v>
      </c>
      <c r="AG94" s="61">
        <f t="shared" si="13"/>
        <v>-2574.697097</v>
      </c>
    </row>
    <row r="95" ht="15.75" customHeight="1">
      <c r="A95" s="42">
        <v>44695.958333333336</v>
      </c>
      <c r="B95" s="43" t="s">
        <v>122</v>
      </c>
      <c r="C95" s="44">
        <v>0.7118</v>
      </c>
      <c r="D95" s="44">
        <v>0.19</v>
      </c>
      <c r="E95" s="44">
        <v>0.0982</v>
      </c>
      <c r="F95" s="43">
        <v>1.58</v>
      </c>
      <c r="G95" s="43">
        <v>3.59</v>
      </c>
      <c r="H95" s="45">
        <v>5.61</v>
      </c>
      <c r="I95" s="46" t="s">
        <v>30</v>
      </c>
      <c r="J95" s="26">
        <v>71.18</v>
      </c>
      <c r="K95" s="26">
        <v>1.4048890137679122</v>
      </c>
      <c r="L95" s="47">
        <v>1.1246440000000002</v>
      </c>
      <c r="M95" s="48">
        <v>93.0</v>
      </c>
      <c r="N95" s="49">
        <f t="shared" ref="N95:N98" si="76">N94+1</f>
        <v>64</v>
      </c>
      <c r="O95" s="50">
        <f t="shared" si="1"/>
        <v>0.688172043</v>
      </c>
      <c r="P95" s="51">
        <f t="shared" si="15"/>
        <v>9056.008104</v>
      </c>
      <c r="Q95" s="52">
        <f t="shared" si="2"/>
        <v>226.4002026</v>
      </c>
      <c r="R95" s="52">
        <f t="shared" si="16"/>
        <v>23939.46367</v>
      </c>
      <c r="S95" s="53">
        <f t="shared" ref="S95:S98" si="77">(F95-1)*Q95</f>
        <v>131.3121175</v>
      </c>
      <c r="T95" s="53">
        <f t="shared" si="17"/>
        <v>-812.6797786</v>
      </c>
      <c r="U95" s="54">
        <f t="shared" si="4"/>
        <v>-0.03394728428</v>
      </c>
      <c r="V95" s="55">
        <f t="shared" si="5"/>
        <v>-0.08126797786</v>
      </c>
      <c r="W95" s="56">
        <f t="shared" si="18"/>
        <v>6487.865958</v>
      </c>
      <c r="X95" s="57">
        <f t="shared" si="6"/>
        <v>162.196649</v>
      </c>
      <c r="Y95" s="57">
        <f t="shared" si="7"/>
        <v>279.6493948</v>
      </c>
      <c r="Z95" s="58">
        <f t="shared" si="8"/>
        <v>0.04310344828</v>
      </c>
      <c r="AA95" s="57">
        <f t="shared" si="19"/>
        <v>56909.10697</v>
      </c>
      <c r="AB95" s="57">
        <f t="shared" ref="AB95:AB98" si="78">X95</f>
        <v>162.196649</v>
      </c>
      <c r="AC95" s="57">
        <f t="shared" si="20"/>
        <v>-3349.937393</v>
      </c>
      <c r="AD95" s="58">
        <f t="shared" si="10"/>
        <v>-0.05886469796</v>
      </c>
      <c r="AE95" s="59">
        <f t="shared" si="11"/>
        <v>-0.3349937393</v>
      </c>
      <c r="AF95" s="60">
        <f t="shared" si="12"/>
        <v>1630.705201</v>
      </c>
      <c r="AG95" s="61">
        <f t="shared" si="13"/>
        <v>-2443.384979</v>
      </c>
    </row>
    <row r="96" ht="15.75" customHeight="1">
      <c r="A96" s="42">
        <v>44696.541666666664</v>
      </c>
      <c r="B96" s="43" t="s">
        <v>123</v>
      </c>
      <c r="C96" s="44">
        <v>0.7411</v>
      </c>
      <c r="D96" s="44">
        <v>0.1649</v>
      </c>
      <c r="E96" s="44">
        <v>0.094</v>
      </c>
      <c r="F96" s="43">
        <v>1.38</v>
      </c>
      <c r="G96" s="43">
        <v>4.92</v>
      </c>
      <c r="H96" s="45">
        <v>6.98</v>
      </c>
      <c r="I96" s="46" t="s">
        <v>30</v>
      </c>
      <c r="J96" s="26">
        <v>74.11</v>
      </c>
      <c r="K96" s="26">
        <v>1.3493455673998112</v>
      </c>
      <c r="L96" s="47">
        <v>1.0227179999999998</v>
      </c>
      <c r="M96" s="48">
        <v>94.0</v>
      </c>
      <c r="N96" s="49">
        <f t="shared" si="76"/>
        <v>65</v>
      </c>
      <c r="O96" s="50">
        <f t="shared" si="1"/>
        <v>0.6914893617</v>
      </c>
      <c r="P96" s="51">
        <f t="shared" si="15"/>
        <v>9187.320221</v>
      </c>
      <c r="Q96" s="52">
        <f t="shared" si="2"/>
        <v>229.6830055</v>
      </c>
      <c r="R96" s="52">
        <f t="shared" si="16"/>
        <v>24169.14668</v>
      </c>
      <c r="S96" s="53">
        <f t="shared" si="77"/>
        <v>87.2795421</v>
      </c>
      <c r="T96" s="53">
        <f t="shared" si="17"/>
        <v>-725.4002365</v>
      </c>
      <c r="U96" s="54">
        <f t="shared" si="4"/>
        <v>-0.0300134815</v>
      </c>
      <c r="V96" s="55">
        <f t="shared" si="5"/>
        <v>-0.07254002365</v>
      </c>
      <c r="W96" s="56">
        <f t="shared" si="18"/>
        <v>6650.062607</v>
      </c>
      <c r="X96" s="57">
        <f t="shared" si="6"/>
        <v>166.2515652</v>
      </c>
      <c r="Y96" s="57">
        <f t="shared" si="7"/>
        <v>437.5041189</v>
      </c>
      <c r="Z96" s="58">
        <f t="shared" si="8"/>
        <v>0.06578947368</v>
      </c>
      <c r="AA96" s="57">
        <f t="shared" si="19"/>
        <v>57346.61108</v>
      </c>
      <c r="AB96" s="57">
        <f t="shared" si="78"/>
        <v>166.2515652</v>
      </c>
      <c r="AC96" s="57">
        <f t="shared" si="20"/>
        <v>-3183.685827</v>
      </c>
      <c r="AD96" s="58">
        <f t="shared" si="10"/>
        <v>-0.05551654696</v>
      </c>
      <c r="AE96" s="59">
        <f t="shared" si="11"/>
        <v>-0.3183685827</v>
      </c>
      <c r="AF96" s="60">
        <f t="shared" si="12"/>
        <v>1630.705201</v>
      </c>
      <c r="AG96" s="61">
        <f t="shared" si="13"/>
        <v>-2356.105437</v>
      </c>
    </row>
    <row r="97" ht="15.75" customHeight="1">
      <c r="A97" s="42">
        <v>44696.541666666664</v>
      </c>
      <c r="B97" s="43" t="s">
        <v>124</v>
      </c>
      <c r="C97" s="44">
        <v>0.7231</v>
      </c>
      <c r="D97" s="44">
        <v>0.1659</v>
      </c>
      <c r="E97" s="44">
        <v>0.1111</v>
      </c>
      <c r="F97" s="43">
        <v>1.77</v>
      </c>
      <c r="G97" s="43">
        <v>4.04</v>
      </c>
      <c r="H97" s="45">
        <v>4.1</v>
      </c>
      <c r="I97" s="46" t="s">
        <v>30</v>
      </c>
      <c r="J97" s="26">
        <v>72.31</v>
      </c>
      <c r="K97" s="26">
        <v>1.3829345871940255</v>
      </c>
      <c r="L97" s="47">
        <v>1.2798870000000002</v>
      </c>
      <c r="M97" s="48">
        <v>95.0</v>
      </c>
      <c r="N97" s="49">
        <f t="shared" si="76"/>
        <v>66</v>
      </c>
      <c r="O97" s="50">
        <f t="shared" si="1"/>
        <v>0.6947368421</v>
      </c>
      <c r="P97" s="51">
        <f t="shared" si="15"/>
        <v>9274.599763</v>
      </c>
      <c r="Q97" s="52">
        <f t="shared" si="2"/>
        <v>231.8649941</v>
      </c>
      <c r="R97" s="52">
        <f t="shared" si="16"/>
        <v>24401.01167</v>
      </c>
      <c r="S97" s="53">
        <f t="shared" si="77"/>
        <v>178.5360454</v>
      </c>
      <c r="T97" s="53">
        <f t="shared" si="17"/>
        <v>-546.8641911</v>
      </c>
      <c r="U97" s="54">
        <f t="shared" si="4"/>
        <v>-0.02241153762</v>
      </c>
      <c r="V97" s="55">
        <f t="shared" si="5"/>
        <v>-0.05468641911</v>
      </c>
      <c r="W97" s="56">
        <f t="shared" si="18"/>
        <v>6816.314173</v>
      </c>
      <c r="X97" s="57">
        <f t="shared" si="6"/>
        <v>170.4078543</v>
      </c>
      <c r="Y97" s="57">
        <f t="shared" si="7"/>
        <v>221.3089017</v>
      </c>
      <c r="Z97" s="58">
        <f t="shared" si="8"/>
        <v>0.03246753247</v>
      </c>
      <c r="AA97" s="57">
        <f t="shared" si="19"/>
        <v>57567.91999</v>
      </c>
      <c r="AB97" s="57">
        <f t="shared" si="78"/>
        <v>170.4078543</v>
      </c>
      <c r="AC97" s="57">
        <f t="shared" si="20"/>
        <v>-3013.277973</v>
      </c>
      <c r="AD97" s="58">
        <f t="shared" si="10"/>
        <v>-0.05234300586</v>
      </c>
      <c r="AE97" s="59">
        <f t="shared" si="11"/>
        <v>-0.3013277973</v>
      </c>
      <c r="AF97" s="60">
        <f t="shared" si="12"/>
        <v>1630.705201</v>
      </c>
      <c r="AG97" s="61">
        <f t="shared" si="13"/>
        <v>-2177.569392</v>
      </c>
    </row>
    <row r="98" ht="15.75" customHeight="1">
      <c r="A98" s="42">
        <v>44696.583333333336</v>
      </c>
      <c r="B98" s="43" t="s">
        <v>125</v>
      </c>
      <c r="C98" s="44">
        <v>0.7261</v>
      </c>
      <c r="D98" s="44">
        <v>0.1734</v>
      </c>
      <c r="E98" s="44">
        <v>0.1004</v>
      </c>
      <c r="F98" s="43">
        <v>1.9</v>
      </c>
      <c r="G98" s="43">
        <v>3.45</v>
      </c>
      <c r="H98" s="45">
        <v>3.65</v>
      </c>
      <c r="I98" s="46" t="s">
        <v>30</v>
      </c>
      <c r="J98" s="26">
        <v>72.61</v>
      </c>
      <c r="K98" s="26">
        <v>1.3772207684891888</v>
      </c>
      <c r="L98" s="47">
        <v>1.3795899999999999</v>
      </c>
      <c r="M98" s="48">
        <v>96.0</v>
      </c>
      <c r="N98" s="49">
        <f t="shared" si="76"/>
        <v>67</v>
      </c>
      <c r="O98" s="50">
        <f t="shared" si="1"/>
        <v>0.6979166667</v>
      </c>
      <c r="P98" s="51">
        <f t="shared" si="15"/>
        <v>9453.135809</v>
      </c>
      <c r="Q98" s="52">
        <f t="shared" si="2"/>
        <v>236.3283952</v>
      </c>
      <c r="R98" s="52">
        <f t="shared" si="16"/>
        <v>24637.34006</v>
      </c>
      <c r="S98" s="53">
        <f t="shared" si="77"/>
        <v>212.6955557</v>
      </c>
      <c r="T98" s="53">
        <f t="shared" si="17"/>
        <v>-334.1686354</v>
      </c>
      <c r="U98" s="54">
        <f t="shared" si="4"/>
        <v>-0.01356350298</v>
      </c>
      <c r="V98" s="55">
        <f t="shared" si="5"/>
        <v>-0.03341686354</v>
      </c>
      <c r="W98" s="56">
        <f t="shared" si="18"/>
        <v>6986.722027</v>
      </c>
      <c r="X98" s="57">
        <f t="shared" si="6"/>
        <v>174.6680507</v>
      </c>
      <c r="Y98" s="57">
        <f t="shared" si="7"/>
        <v>194.0756119</v>
      </c>
      <c r="Z98" s="58">
        <f t="shared" si="8"/>
        <v>0.02777777778</v>
      </c>
      <c r="AA98" s="57">
        <f t="shared" si="19"/>
        <v>57761.9956</v>
      </c>
      <c r="AB98" s="57">
        <f t="shared" si="78"/>
        <v>174.6680507</v>
      </c>
      <c r="AC98" s="57">
        <f t="shared" si="20"/>
        <v>-2838.609922</v>
      </c>
      <c r="AD98" s="58">
        <f t="shared" si="10"/>
        <v>-0.04914321074</v>
      </c>
      <c r="AE98" s="59">
        <f t="shared" si="11"/>
        <v>-0.2838609922</v>
      </c>
      <c r="AF98" s="60">
        <f t="shared" si="12"/>
        <v>1630.705201</v>
      </c>
      <c r="AG98" s="61">
        <f t="shared" si="13"/>
        <v>-1964.873836</v>
      </c>
    </row>
    <row r="99" ht="15.75" customHeight="1">
      <c r="A99" s="42">
        <v>44696.666666666664</v>
      </c>
      <c r="B99" s="43" t="s">
        <v>126</v>
      </c>
      <c r="C99" s="44">
        <v>0.7469</v>
      </c>
      <c r="D99" s="44">
        <v>0.1594</v>
      </c>
      <c r="E99" s="44">
        <v>0.0937</v>
      </c>
      <c r="F99" s="43">
        <v>1.45</v>
      </c>
      <c r="G99" s="43">
        <v>4.68</v>
      </c>
      <c r="H99" s="45">
        <v>5.92</v>
      </c>
      <c r="I99" s="46" t="s">
        <v>30</v>
      </c>
      <c r="J99" s="26">
        <v>74.69</v>
      </c>
      <c r="K99" s="26">
        <v>1.3388673182487616</v>
      </c>
      <c r="L99" s="47">
        <v>1.083005</v>
      </c>
      <c r="M99" s="48">
        <v>97.0</v>
      </c>
      <c r="N99" s="49">
        <v>67.0</v>
      </c>
      <c r="O99" s="50">
        <f t="shared" si="1"/>
        <v>0.6907216495</v>
      </c>
      <c r="P99" s="51">
        <f t="shared" si="15"/>
        <v>9665.831365</v>
      </c>
      <c r="Q99" s="52">
        <f t="shared" si="2"/>
        <v>241.6457841</v>
      </c>
      <c r="R99" s="52">
        <f t="shared" si="16"/>
        <v>24878.98585</v>
      </c>
      <c r="S99" s="53">
        <f>Q99-(Q99*2)</f>
        <v>-241.6457841</v>
      </c>
      <c r="T99" s="53">
        <f t="shared" si="17"/>
        <v>-575.8144195</v>
      </c>
      <c r="U99" s="54">
        <f t="shared" si="4"/>
        <v>-0.02314460979</v>
      </c>
      <c r="V99" s="55">
        <f t="shared" si="5"/>
        <v>-0.05758144195</v>
      </c>
      <c r="W99" s="56">
        <f t="shared" si="18"/>
        <v>7161.390078</v>
      </c>
      <c r="X99" s="57">
        <f t="shared" si="6"/>
        <v>179.0347519</v>
      </c>
      <c r="Y99" s="57">
        <f t="shared" si="7"/>
        <v>397.8550043</v>
      </c>
      <c r="Z99" s="58">
        <f t="shared" si="8"/>
        <v>0.05555555556</v>
      </c>
      <c r="AA99" s="57">
        <f t="shared" si="19"/>
        <v>58159.8506</v>
      </c>
      <c r="AB99" s="57">
        <f>Y99-(Y99*2)</f>
        <v>-397.8550043</v>
      </c>
      <c r="AC99" s="57">
        <f t="shared" si="20"/>
        <v>-3236.464927</v>
      </c>
      <c r="AD99" s="58">
        <f t="shared" si="10"/>
        <v>-0.05564775172</v>
      </c>
      <c r="AE99" s="59">
        <f t="shared" si="11"/>
        <v>-0.3236464927</v>
      </c>
      <c r="AF99" s="60">
        <f t="shared" si="12"/>
        <v>1630.705201</v>
      </c>
      <c r="AG99" s="61">
        <f t="shared" si="13"/>
        <v>-2206.51962</v>
      </c>
    </row>
    <row r="100" ht="15.75" customHeight="1">
      <c r="A100" s="42">
        <v>44696.666666666664</v>
      </c>
      <c r="B100" s="43" t="s">
        <v>127</v>
      </c>
      <c r="C100" s="44">
        <v>0.732</v>
      </c>
      <c r="D100" s="44">
        <v>0.1686</v>
      </c>
      <c r="E100" s="44">
        <v>0.0994</v>
      </c>
      <c r="F100" s="43">
        <v>1.55</v>
      </c>
      <c r="G100" s="43">
        <v>4.37</v>
      </c>
      <c r="H100" s="45">
        <v>5.08</v>
      </c>
      <c r="I100" s="46" t="s">
        <v>30</v>
      </c>
      <c r="J100" s="26">
        <v>73.2</v>
      </c>
      <c r="K100" s="26">
        <v>1.366120218579235</v>
      </c>
      <c r="L100" s="47">
        <v>1.1346</v>
      </c>
      <c r="M100" s="48">
        <v>98.0</v>
      </c>
      <c r="N100" s="49">
        <f t="shared" ref="N100:N101" si="79">N99+1</f>
        <v>68</v>
      </c>
      <c r="O100" s="50">
        <f t="shared" si="1"/>
        <v>0.693877551</v>
      </c>
      <c r="P100" s="51">
        <f t="shared" si="15"/>
        <v>9424.185581</v>
      </c>
      <c r="Q100" s="52">
        <f t="shared" si="2"/>
        <v>235.6046395</v>
      </c>
      <c r="R100" s="52">
        <f t="shared" si="16"/>
        <v>25114.59049</v>
      </c>
      <c r="S100" s="53">
        <f t="shared" ref="S100:S101" si="80">(F100-1)*Q100</f>
        <v>129.5825517</v>
      </c>
      <c r="T100" s="53">
        <f t="shared" si="17"/>
        <v>-446.2318677</v>
      </c>
      <c r="U100" s="54">
        <f t="shared" si="4"/>
        <v>-0.01776783372</v>
      </c>
      <c r="V100" s="55">
        <f t="shared" si="5"/>
        <v>-0.04462318677</v>
      </c>
      <c r="W100" s="56">
        <f t="shared" si="18"/>
        <v>6763.535073</v>
      </c>
      <c r="X100" s="57">
        <f t="shared" si="6"/>
        <v>169.0883768</v>
      </c>
      <c r="Y100" s="57">
        <f t="shared" si="7"/>
        <v>307.4334124</v>
      </c>
      <c r="Z100" s="58">
        <f t="shared" si="8"/>
        <v>0.04545454545</v>
      </c>
      <c r="AA100" s="57">
        <f t="shared" si="19"/>
        <v>58467.28402</v>
      </c>
      <c r="AB100" s="57">
        <f t="shared" ref="AB100:AB101" si="81">X100</f>
        <v>169.0883768</v>
      </c>
      <c r="AC100" s="57">
        <f t="shared" si="20"/>
        <v>-3067.37655</v>
      </c>
      <c r="AD100" s="58">
        <f t="shared" si="10"/>
        <v>-0.05246312706</v>
      </c>
      <c r="AE100" s="59">
        <f t="shared" si="11"/>
        <v>-0.306737655</v>
      </c>
      <c r="AF100" s="60">
        <f t="shared" si="12"/>
        <v>1630.705201</v>
      </c>
      <c r="AG100" s="61">
        <f t="shared" si="13"/>
        <v>-2076.937068</v>
      </c>
    </row>
    <row r="101" ht="15.75" customHeight="1">
      <c r="A101" s="42">
        <v>44696.791666666664</v>
      </c>
      <c r="B101" s="43" t="s">
        <v>128</v>
      </c>
      <c r="C101" s="44">
        <v>0.8518</v>
      </c>
      <c r="D101" s="44">
        <v>0.0989</v>
      </c>
      <c r="E101" s="44">
        <v>0.0492</v>
      </c>
      <c r="F101" s="43">
        <v>1.22</v>
      </c>
      <c r="G101" s="43">
        <v>5.64</v>
      </c>
      <c r="H101" s="45">
        <v>10.3</v>
      </c>
      <c r="I101" s="46" t="s">
        <v>30</v>
      </c>
      <c r="J101" s="26">
        <v>85.18</v>
      </c>
      <c r="K101" s="26">
        <v>1.1739845034045548</v>
      </c>
      <c r="L101" s="47">
        <v>1.0391960000000002</v>
      </c>
      <c r="M101" s="48">
        <v>99.0</v>
      </c>
      <c r="N101" s="49">
        <f t="shared" si="79"/>
        <v>69</v>
      </c>
      <c r="O101" s="50">
        <f t="shared" si="1"/>
        <v>0.696969697</v>
      </c>
      <c r="P101" s="51">
        <f t="shared" si="15"/>
        <v>9553.768132</v>
      </c>
      <c r="Q101" s="52">
        <f t="shared" si="2"/>
        <v>238.8442033</v>
      </c>
      <c r="R101" s="52">
        <f t="shared" si="16"/>
        <v>25353.43469</v>
      </c>
      <c r="S101" s="53">
        <f t="shared" si="80"/>
        <v>52.54572473</v>
      </c>
      <c r="T101" s="53">
        <f t="shared" si="17"/>
        <v>-393.686143</v>
      </c>
      <c r="U101" s="54">
        <f t="shared" si="4"/>
        <v>-0.01552792148</v>
      </c>
      <c r="V101" s="55">
        <f t="shared" si="5"/>
        <v>-0.0393686143</v>
      </c>
      <c r="W101" s="56">
        <f t="shared" si="18"/>
        <v>6932.62345</v>
      </c>
      <c r="X101" s="57">
        <f t="shared" si="6"/>
        <v>173.3155863</v>
      </c>
      <c r="Y101" s="57">
        <f t="shared" si="7"/>
        <v>787.7981193</v>
      </c>
      <c r="Z101" s="58">
        <f t="shared" si="8"/>
        <v>0.1136363636</v>
      </c>
      <c r="AA101" s="57">
        <f t="shared" si="19"/>
        <v>59255.08213</v>
      </c>
      <c r="AB101" s="57">
        <f t="shared" si="81"/>
        <v>173.3155863</v>
      </c>
      <c r="AC101" s="57">
        <f t="shared" si="20"/>
        <v>-2894.060964</v>
      </c>
      <c r="AD101" s="58">
        <f t="shared" si="10"/>
        <v>-0.04884072149</v>
      </c>
      <c r="AE101" s="59">
        <f t="shared" si="11"/>
        <v>-0.2894060964</v>
      </c>
      <c r="AF101" s="60">
        <f t="shared" si="12"/>
        <v>1630.705201</v>
      </c>
      <c r="AG101" s="61">
        <f t="shared" si="13"/>
        <v>-2024.391344</v>
      </c>
    </row>
    <row r="102" ht="15.75" customHeight="1">
      <c r="A102" s="42">
        <v>44696.791666666664</v>
      </c>
      <c r="B102" s="43" t="s">
        <v>129</v>
      </c>
      <c r="C102" s="44">
        <v>0.7147</v>
      </c>
      <c r="D102" s="44">
        <v>0.1675</v>
      </c>
      <c r="E102" s="44">
        <v>0.1178</v>
      </c>
      <c r="F102" s="43">
        <v>1.63</v>
      </c>
      <c r="G102" s="43">
        <v>3.82</v>
      </c>
      <c r="H102" s="45">
        <v>4.45</v>
      </c>
      <c r="I102" s="46" t="s">
        <v>30</v>
      </c>
      <c r="J102" s="26">
        <v>71.47</v>
      </c>
      <c r="K102" s="26">
        <v>1.3991884706870015</v>
      </c>
      <c r="L102" s="47">
        <v>1.164961</v>
      </c>
      <c r="M102" s="48">
        <v>100.0</v>
      </c>
      <c r="N102" s="49">
        <v>69.0</v>
      </c>
      <c r="O102" s="50">
        <f t="shared" si="1"/>
        <v>0.69</v>
      </c>
      <c r="P102" s="51">
        <f t="shared" si="15"/>
        <v>9606.313857</v>
      </c>
      <c r="Q102" s="52">
        <f t="shared" si="2"/>
        <v>240.1578464</v>
      </c>
      <c r="R102" s="52">
        <f t="shared" si="16"/>
        <v>25593.59254</v>
      </c>
      <c r="S102" s="53">
        <f t="shared" ref="S102:S103" si="82">Q102-(Q102*2)</f>
        <v>-240.1578464</v>
      </c>
      <c r="T102" s="53">
        <f t="shared" si="17"/>
        <v>-633.8439894</v>
      </c>
      <c r="U102" s="54">
        <f t="shared" si="4"/>
        <v>-0.02476572949</v>
      </c>
      <c r="V102" s="55">
        <f t="shared" si="5"/>
        <v>-0.06338439894</v>
      </c>
      <c r="W102" s="56">
        <f t="shared" si="18"/>
        <v>7105.939036</v>
      </c>
      <c r="X102" s="57">
        <f t="shared" si="6"/>
        <v>177.6484759</v>
      </c>
      <c r="Y102" s="57">
        <f t="shared" si="7"/>
        <v>281.9817078</v>
      </c>
      <c r="Z102" s="58">
        <f t="shared" si="8"/>
        <v>0.03968253968</v>
      </c>
      <c r="AA102" s="57">
        <f t="shared" si="19"/>
        <v>59537.06384</v>
      </c>
      <c r="AB102" s="57">
        <f t="shared" ref="AB102:AB103" si="83">Y102-(Y102*2)</f>
        <v>-281.9817078</v>
      </c>
      <c r="AC102" s="57">
        <f t="shared" si="20"/>
        <v>-3176.042671</v>
      </c>
      <c r="AD102" s="58">
        <f t="shared" si="10"/>
        <v>-0.05334563827</v>
      </c>
      <c r="AE102" s="59">
        <f t="shared" si="11"/>
        <v>-0.3176042671</v>
      </c>
      <c r="AF102" s="60">
        <f t="shared" si="12"/>
        <v>1630.705201</v>
      </c>
      <c r="AG102" s="61">
        <f t="shared" si="13"/>
        <v>-2264.54919</v>
      </c>
    </row>
    <row r="103" ht="15.75" customHeight="1">
      <c r="A103" s="42">
        <v>44696.958333333336</v>
      </c>
      <c r="B103" s="43" t="s">
        <v>130</v>
      </c>
      <c r="C103" s="44">
        <v>0.7255</v>
      </c>
      <c r="D103" s="44">
        <v>0.1778</v>
      </c>
      <c r="E103" s="44">
        <v>0.0967</v>
      </c>
      <c r="F103" s="43">
        <v>1.51</v>
      </c>
      <c r="G103" s="43">
        <v>3.85</v>
      </c>
      <c r="H103" s="45">
        <v>5.95</v>
      </c>
      <c r="I103" s="46" t="s">
        <v>30</v>
      </c>
      <c r="J103" s="26">
        <v>72.44</v>
      </c>
      <c r="K103" s="26">
        <v>1.380452788514633</v>
      </c>
      <c r="L103" s="47">
        <v>1.0938439999999998</v>
      </c>
      <c r="M103" s="48">
        <v>101.0</v>
      </c>
      <c r="N103" s="49">
        <v>69.0</v>
      </c>
      <c r="O103" s="50">
        <f t="shared" si="1"/>
        <v>0.6831683168</v>
      </c>
      <c r="P103" s="51">
        <f t="shared" si="15"/>
        <v>9366.156011</v>
      </c>
      <c r="Q103" s="52">
        <f t="shared" si="2"/>
        <v>234.1539003</v>
      </c>
      <c r="R103" s="52">
        <f t="shared" si="16"/>
        <v>25827.74644</v>
      </c>
      <c r="S103" s="53">
        <f t="shared" si="82"/>
        <v>-234.1539003</v>
      </c>
      <c r="T103" s="53">
        <f t="shared" si="17"/>
        <v>-867.9978897</v>
      </c>
      <c r="U103" s="54">
        <f t="shared" si="4"/>
        <v>-0.03360718643</v>
      </c>
      <c r="V103" s="55">
        <f t="shared" si="5"/>
        <v>-0.08679978897</v>
      </c>
      <c r="W103" s="56">
        <f t="shared" si="18"/>
        <v>6823.957329</v>
      </c>
      <c r="X103" s="57">
        <f t="shared" si="6"/>
        <v>170.5989332</v>
      </c>
      <c r="Y103" s="57">
        <f t="shared" si="7"/>
        <v>334.5077122</v>
      </c>
      <c r="Z103" s="58">
        <f t="shared" si="8"/>
        <v>0.04901960784</v>
      </c>
      <c r="AA103" s="57">
        <f t="shared" si="19"/>
        <v>59871.57155</v>
      </c>
      <c r="AB103" s="57">
        <f t="shared" si="83"/>
        <v>-334.5077122</v>
      </c>
      <c r="AC103" s="57">
        <f t="shared" si="20"/>
        <v>-3510.550384</v>
      </c>
      <c r="AD103" s="58">
        <f t="shared" si="10"/>
        <v>-0.05863467907</v>
      </c>
      <c r="AE103" s="59">
        <f t="shared" si="11"/>
        <v>-0.3510550384</v>
      </c>
      <c r="AF103" s="60">
        <f t="shared" si="12"/>
        <v>1630.705201</v>
      </c>
      <c r="AG103" s="61">
        <f t="shared" si="13"/>
        <v>-2498.70309</v>
      </c>
    </row>
    <row r="104" ht="15.75" customHeight="1">
      <c r="A104" s="42">
        <v>44697.802083333336</v>
      </c>
      <c r="B104" s="43" t="s">
        <v>131</v>
      </c>
      <c r="C104" s="44">
        <v>0.7585</v>
      </c>
      <c r="D104" s="44">
        <v>0.1434</v>
      </c>
      <c r="E104" s="44">
        <v>0.0981</v>
      </c>
      <c r="F104" s="43">
        <v>1.41</v>
      </c>
      <c r="G104" s="43">
        <v>4.58</v>
      </c>
      <c r="H104" s="45">
        <v>6.43</v>
      </c>
      <c r="I104" s="46" t="s">
        <v>30</v>
      </c>
      <c r="J104" s="26">
        <v>75.85</v>
      </c>
      <c r="K104" s="26">
        <v>1.3183915622940015</v>
      </c>
      <c r="L104" s="47">
        <v>1.0694849999999998</v>
      </c>
      <c r="M104" s="48">
        <v>102.0</v>
      </c>
      <c r="N104" s="49">
        <f t="shared" ref="N104:N114" si="84">N103+1</f>
        <v>70</v>
      </c>
      <c r="O104" s="50">
        <f t="shared" si="1"/>
        <v>0.6862745098</v>
      </c>
      <c r="P104" s="51">
        <f t="shared" si="15"/>
        <v>9132.00211</v>
      </c>
      <c r="Q104" s="52">
        <f t="shared" si="2"/>
        <v>228.3000528</v>
      </c>
      <c r="R104" s="52">
        <f t="shared" si="16"/>
        <v>26056.04649</v>
      </c>
      <c r="S104" s="53">
        <f t="shared" ref="S104:S114" si="85">(F104-1)*Q104</f>
        <v>93.60302163</v>
      </c>
      <c r="T104" s="53">
        <f t="shared" si="17"/>
        <v>-774.3948681</v>
      </c>
      <c r="U104" s="54">
        <f t="shared" si="4"/>
        <v>-0.02972035179</v>
      </c>
      <c r="V104" s="55">
        <f t="shared" si="5"/>
        <v>-0.07743948681</v>
      </c>
      <c r="W104" s="56">
        <f t="shared" si="18"/>
        <v>6489.449616</v>
      </c>
      <c r="X104" s="57">
        <f t="shared" si="6"/>
        <v>162.2362404</v>
      </c>
      <c r="Y104" s="57">
        <f t="shared" si="7"/>
        <v>395.6981473</v>
      </c>
      <c r="Z104" s="58">
        <f t="shared" si="8"/>
        <v>0.06097560976</v>
      </c>
      <c r="AA104" s="57">
        <f t="shared" si="19"/>
        <v>60267.2697</v>
      </c>
      <c r="AB104" s="57">
        <f t="shared" ref="AB104:AB114" si="86">X104</f>
        <v>162.2362404</v>
      </c>
      <c r="AC104" s="57">
        <f t="shared" si="20"/>
        <v>-3348.314143</v>
      </c>
      <c r="AD104" s="58">
        <f t="shared" si="10"/>
        <v>-0.05555775398</v>
      </c>
      <c r="AE104" s="59">
        <f t="shared" si="11"/>
        <v>-0.3348314143</v>
      </c>
      <c r="AF104" s="60">
        <f t="shared" si="12"/>
        <v>1630.705201</v>
      </c>
      <c r="AG104" s="61">
        <f t="shared" si="13"/>
        <v>-2405.100069</v>
      </c>
    </row>
    <row r="105" ht="15.75" customHeight="1">
      <c r="A105" s="42">
        <v>44701.802083333336</v>
      </c>
      <c r="B105" s="43" t="s">
        <v>132</v>
      </c>
      <c r="C105" s="44">
        <v>0.7601</v>
      </c>
      <c r="D105" s="44">
        <v>0.1458</v>
      </c>
      <c r="E105" s="44">
        <v>0.0941</v>
      </c>
      <c r="F105" s="43">
        <v>1.43</v>
      </c>
      <c r="G105" s="43">
        <v>4.58</v>
      </c>
      <c r="H105" s="45">
        <v>5.56</v>
      </c>
      <c r="I105" s="46" t="s">
        <v>30</v>
      </c>
      <c r="J105" s="26">
        <v>76.01</v>
      </c>
      <c r="K105" s="26">
        <v>1.3156163662675964</v>
      </c>
      <c r="L105" s="47">
        <v>1.086943</v>
      </c>
      <c r="M105" s="48">
        <v>103.0</v>
      </c>
      <c r="N105" s="49">
        <f t="shared" si="84"/>
        <v>71</v>
      </c>
      <c r="O105" s="50">
        <f t="shared" si="1"/>
        <v>0.6893203883</v>
      </c>
      <c r="P105" s="51">
        <f t="shared" si="15"/>
        <v>9225.605132</v>
      </c>
      <c r="Q105" s="52">
        <f t="shared" si="2"/>
        <v>230.6401283</v>
      </c>
      <c r="R105" s="52">
        <f t="shared" si="16"/>
        <v>26286.68662</v>
      </c>
      <c r="S105" s="53">
        <f t="shared" si="85"/>
        <v>99.17525517</v>
      </c>
      <c r="T105" s="53">
        <f t="shared" si="17"/>
        <v>-675.2196129</v>
      </c>
      <c r="U105" s="54">
        <f t="shared" si="4"/>
        <v>-0.02568675249</v>
      </c>
      <c r="V105" s="55">
        <f t="shared" si="5"/>
        <v>-0.06752196129</v>
      </c>
      <c r="W105" s="56">
        <f t="shared" si="18"/>
        <v>6651.685857</v>
      </c>
      <c r="X105" s="57">
        <f t="shared" si="6"/>
        <v>166.2921464</v>
      </c>
      <c r="Y105" s="57">
        <f t="shared" si="7"/>
        <v>386.7259219</v>
      </c>
      <c r="Z105" s="58">
        <f t="shared" si="8"/>
        <v>0.05813953488</v>
      </c>
      <c r="AA105" s="57">
        <f t="shared" si="19"/>
        <v>60653.99562</v>
      </c>
      <c r="AB105" s="57">
        <f t="shared" si="86"/>
        <v>166.2921464</v>
      </c>
      <c r="AC105" s="57">
        <f t="shared" si="20"/>
        <v>-3182.021997</v>
      </c>
      <c r="AD105" s="58">
        <f t="shared" si="10"/>
        <v>-0.0524618694</v>
      </c>
      <c r="AE105" s="59">
        <f t="shared" si="11"/>
        <v>-0.3182021997</v>
      </c>
      <c r="AF105" s="60">
        <f t="shared" si="12"/>
        <v>1630.705201</v>
      </c>
      <c r="AG105" s="61">
        <f t="shared" si="13"/>
        <v>-2305.924814</v>
      </c>
    </row>
    <row r="106" ht="15.75" customHeight="1">
      <c r="A106" s="42">
        <v>44702.541666666664</v>
      </c>
      <c r="B106" s="43" t="s">
        <v>133</v>
      </c>
      <c r="C106" s="44">
        <v>0.8637</v>
      </c>
      <c r="D106" s="44">
        <v>0.0948</v>
      </c>
      <c r="E106" s="44">
        <v>0.0415</v>
      </c>
      <c r="F106" s="43">
        <v>1.25</v>
      </c>
      <c r="G106" s="43">
        <v>5.78</v>
      </c>
      <c r="H106" s="45">
        <v>9.01</v>
      </c>
      <c r="I106" s="46" t="s">
        <v>30</v>
      </c>
      <c r="J106" s="26">
        <v>86.37</v>
      </c>
      <c r="K106" s="26">
        <v>1.157809424568716</v>
      </c>
      <c r="L106" s="47">
        <v>1.0796249999999998</v>
      </c>
      <c r="M106" s="48">
        <v>104.0</v>
      </c>
      <c r="N106" s="49">
        <f t="shared" si="84"/>
        <v>72</v>
      </c>
      <c r="O106" s="50">
        <f t="shared" si="1"/>
        <v>0.6923076923</v>
      </c>
      <c r="P106" s="51">
        <f t="shared" si="15"/>
        <v>9324.780387</v>
      </c>
      <c r="Q106" s="52">
        <f t="shared" si="2"/>
        <v>233.1195097</v>
      </c>
      <c r="R106" s="52">
        <f t="shared" si="16"/>
        <v>26519.80613</v>
      </c>
      <c r="S106" s="53">
        <f t="shared" si="85"/>
        <v>58.27987742</v>
      </c>
      <c r="T106" s="53">
        <f t="shared" si="17"/>
        <v>-616.9397355</v>
      </c>
      <c r="U106" s="54">
        <f t="shared" si="4"/>
        <v>-0.02326335768</v>
      </c>
      <c r="V106" s="55">
        <f t="shared" si="5"/>
        <v>-0.06169397355</v>
      </c>
      <c r="W106" s="56">
        <f t="shared" si="18"/>
        <v>6817.978003</v>
      </c>
      <c r="X106" s="57">
        <f t="shared" si="6"/>
        <v>170.4494501</v>
      </c>
      <c r="Y106" s="57">
        <f t="shared" si="7"/>
        <v>681.7978003</v>
      </c>
      <c r="Z106" s="58">
        <f t="shared" si="8"/>
        <v>0.1</v>
      </c>
      <c r="AA106" s="57">
        <f t="shared" si="19"/>
        <v>61335.79342</v>
      </c>
      <c r="AB106" s="57">
        <f t="shared" si="86"/>
        <v>170.4494501</v>
      </c>
      <c r="AC106" s="57">
        <f t="shared" si="20"/>
        <v>-3011.572547</v>
      </c>
      <c r="AD106" s="58">
        <f t="shared" si="10"/>
        <v>-0.0490997569</v>
      </c>
      <c r="AE106" s="59">
        <f t="shared" si="11"/>
        <v>-0.3011572547</v>
      </c>
      <c r="AF106" s="60">
        <f t="shared" si="12"/>
        <v>1630.705201</v>
      </c>
      <c r="AG106" s="61">
        <f t="shared" si="13"/>
        <v>-2247.644936</v>
      </c>
    </row>
    <row r="107" ht="15.75" customHeight="1">
      <c r="A107" s="42">
        <v>44702.729166666664</v>
      </c>
      <c r="B107" s="43" t="s">
        <v>134</v>
      </c>
      <c r="C107" s="44">
        <v>0.7159</v>
      </c>
      <c r="D107" s="44">
        <v>0.1844</v>
      </c>
      <c r="E107" s="44">
        <v>0.0997</v>
      </c>
      <c r="F107" s="43">
        <v>1.76</v>
      </c>
      <c r="G107" s="43">
        <v>3.55</v>
      </c>
      <c r="H107" s="45">
        <v>4.07</v>
      </c>
      <c r="I107" s="46" t="s">
        <v>30</v>
      </c>
      <c r="J107" s="26">
        <v>71.59</v>
      </c>
      <c r="K107" s="26">
        <v>1.396843134515994</v>
      </c>
      <c r="L107" s="47">
        <v>1.259984</v>
      </c>
      <c r="M107" s="48">
        <v>105.0</v>
      </c>
      <c r="N107" s="49">
        <f t="shared" si="84"/>
        <v>73</v>
      </c>
      <c r="O107" s="50">
        <f t="shared" si="1"/>
        <v>0.6952380952</v>
      </c>
      <c r="P107" s="51">
        <f t="shared" si="15"/>
        <v>9383.060265</v>
      </c>
      <c r="Q107" s="52">
        <f t="shared" si="2"/>
        <v>234.5765066</v>
      </c>
      <c r="R107" s="52">
        <f t="shared" si="16"/>
        <v>26754.38264</v>
      </c>
      <c r="S107" s="53">
        <f t="shared" si="85"/>
        <v>178.278145</v>
      </c>
      <c r="T107" s="53">
        <f t="shared" si="17"/>
        <v>-438.6615905</v>
      </c>
      <c r="U107" s="54">
        <f t="shared" si="4"/>
        <v>-0.01639587788</v>
      </c>
      <c r="V107" s="55">
        <f t="shared" si="5"/>
        <v>-0.04386615905</v>
      </c>
      <c r="W107" s="56">
        <f t="shared" si="18"/>
        <v>6988.427453</v>
      </c>
      <c r="X107" s="57">
        <f t="shared" si="6"/>
        <v>174.7106863</v>
      </c>
      <c r="Y107" s="57">
        <f t="shared" si="7"/>
        <v>229.882482</v>
      </c>
      <c r="Z107" s="58">
        <f t="shared" si="8"/>
        <v>0.03289473684</v>
      </c>
      <c r="AA107" s="57">
        <f t="shared" si="19"/>
        <v>61565.67591</v>
      </c>
      <c r="AB107" s="57">
        <f t="shared" si="86"/>
        <v>174.7106863</v>
      </c>
      <c r="AC107" s="57">
        <f t="shared" si="20"/>
        <v>-2836.86186</v>
      </c>
      <c r="AD107" s="58">
        <f t="shared" si="10"/>
        <v>-0.04607862772</v>
      </c>
      <c r="AE107" s="59">
        <f t="shared" si="11"/>
        <v>-0.283686186</v>
      </c>
      <c r="AF107" s="60">
        <f t="shared" si="12"/>
        <v>1630.705201</v>
      </c>
      <c r="AG107" s="61">
        <f t="shared" si="13"/>
        <v>-2069.366791</v>
      </c>
    </row>
    <row r="108" ht="15.75" customHeight="1">
      <c r="A108" s="42">
        <v>44702.791666666664</v>
      </c>
      <c r="B108" s="43" t="s">
        <v>135</v>
      </c>
      <c r="C108" s="44">
        <v>0.7966</v>
      </c>
      <c r="D108" s="44">
        <v>0.1279</v>
      </c>
      <c r="E108" s="44">
        <v>0.0755</v>
      </c>
      <c r="F108" s="43">
        <v>1.33</v>
      </c>
      <c r="G108" s="43">
        <v>4.36</v>
      </c>
      <c r="H108" s="45">
        <v>7.56</v>
      </c>
      <c r="I108" s="46" t="s">
        <v>30</v>
      </c>
      <c r="J108" s="26">
        <v>79.66</v>
      </c>
      <c r="K108" s="26">
        <v>1.2553351744915893</v>
      </c>
      <c r="L108" s="47">
        <v>1.0594780000000001</v>
      </c>
      <c r="M108" s="48">
        <v>106.0</v>
      </c>
      <c r="N108" s="49">
        <f t="shared" si="84"/>
        <v>74</v>
      </c>
      <c r="O108" s="50">
        <f t="shared" si="1"/>
        <v>0.6981132075</v>
      </c>
      <c r="P108" s="51">
        <f t="shared" si="15"/>
        <v>9561.33841</v>
      </c>
      <c r="Q108" s="52">
        <f t="shared" si="2"/>
        <v>239.0334602</v>
      </c>
      <c r="R108" s="52">
        <f t="shared" si="16"/>
        <v>26993.4161</v>
      </c>
      <c r="S108" s="53">
        <f t="shared" si="85"/>
        <v>78.88104188</v>
      </c>
      <c r="T108" s="53">
        <f t="shared" si="17"/>
        <v>-359.7805486</v>
      </c>
      <c r="U108" s="54">
        <f t="shared" si="4"/>
        <v>-0.01332845562</v>
      </c>
      <c r="V108" s="55">
        <f t="shared" si="5"/>
        <v>-0.03597805486</v>
      </c>
      <c r="W108" s="56">
        <f t="shared" si="18"/>
        <v>7163.13814</v>
      </c>
      <c r="X108" s="57">
        <f t="shared" si="6"/>
        <v>179.0784535</v>
      </c>
      <c r="Y108" s="57">
        <f t="shared" si="7"/>
        <v>542.6619803</v>
      </c>
      <c r="Z108" s="58">
        <f t="shared" si="8"/>
        <v>0.07575757576</v>
      </c>
      <c r="AA108" s="57">
        <f t="shared" si="19"/>
        <v>62108.33789</v>
      </c>
      <c r="AB108" s="57">
        <f t="shared" si="86"/>
        <v>179.0784535</v>
      </c>
      <c r="AC108" s="57">
        <f t="shared" si="20"/>
        <v>-2657.783407</v>
      </c>
      <c r="AD108" s="58">
        <f t="shared" si="10"/>
        <v>-0.04279269897</v>
      </c>
      <c r="AE108" s="59">
        <f t="shared" si="11"/>
        <v>-0.2657783407</v>
      </c>
      <c r="AF108" s="60">
        <f t="shared" si="12"/>
        <v>1630.705201</v>
      </c>
      <c r="AG108" s="61">
        <f t="shared" si="13"/>
        <v>-1990.485749</v>
      </c>
    </row>
    <row r="109" ht="15.75" customHeight="1">
      <c r="A109" s="42">
        <v>44703.604166666664</v>
      </c>
      <c r="B109" s="43" t="s">
        <v>136</v>
      </c>
      <c r="C109" s="44">
        <v>0.7234</v>
      </c>
      <c r="D109" s="44">
        <v>0.1593</v>
      </c>
      <c r="E109" s="44">
        <v>0.1173</v>
      </c>
      <c r="F109" s="43">
        <v>1.52</v>
      </c>
      <c r="G109" s="43">
        <v>4.72</v>
      </c>
      <c r="H109" s="45">
        <v>4.95</v>
      </c>
      <c r="I109" s="46" t="s">
        <v>30</v>
      </c>
      <c r="J109" s="26">
        <v>72.34</v>
      </c>
      <c r="K109" s="26">
        <v>1.3823610727121924</v>
      </c>
      <c r="L109" s="47">
        <v>1.099568</v>
      </c>
      <c r="M109" s="48">
        <v>107.0</v>
      </c>
      <c r="N109" s="49">
        <f t="shared" si="84"/>
        <v>75</v>
      </c>
      <c r="O109" s="50">
        <f t="shared" si="1"/>
        <v>0.7009345794</v>
      </c>
      <c r="P109" s="51">
        <f t="shared" si="15"/>
        <v>9640.219451</v>
      </c>
      <c r="Q109" s="52">
        <f t="shared" si="2"/>
        <v>241.0054863</v>
      </c>
      <c r="R109" s="52">
        <f t="shared" si="16"/>
        <v>27234.42158</v>
      </c>
      <c r="S109" s="53">
        <f t="shared" si="85"/>
        <v>125.3228529</v>
      </c>
      <c r="T109" s="53">
        <f t="shared" si="17"/>
        <v>-234.4576957</v>
      </c>
      <c r="U109" s="54">
        <f t="shared" si="4"/>
        <v>-0.008608873701</v>
      </c>
      <c r="V109" s="55">
        <f t="shared" si="5"/>
        <v>-0.02344576957</v>
      </c>
      <c r="W109" s="56">
        <f t="shared" si="18"/>
        <v>7342.216593</v>
      </c>
      <c r="X109" s="57">
        <f t="shared" si="6"/>
        <v>183.5554148</v>
      </c>
      <c r="Y109" s="57">
        <f t="shared" si="7"/>
        <v>352.9911824</v>
      </c>
      <c r="Z109" s="58">
        <f t="shared" si="8"/>
        <v>0.04807692308</v>
      </c>
      <c r="AA109" s="57">
        <f t="shared" si="19"/>
        <v>62461.32907</v>
      </c>
      <c r="AB109" s="57">
        <f t="shared" si="86"/>
        <v>183.5554148</v>
      </c>
      <c r="AC109" s="57">
        <f t="shared" si="20"/>
        <v>-2474.227992</v>
      </c>
      <c r="AD109" s="58">
        <f t="shared" si="10"/>
        <v>-0.0396121573</v>
      </c>
      <c r="AE109" s="59">
        <f t="shared" si="11"/>
        <v>-0.2474227992</v>
      </c>
      <c r="AF109" s="60">
        <f t="shared" si="12"/>
        <v>1630.705201</v>
      </c>
      <c r="AG109" s="61">
        <f t="shared" si="13"/>
        <v>-1865.162896</v>
      </c>
    </row>
    <row r="110" ht="15.75" customHeight="1">
      <c r="A110" s="42">
        <v>44703.604166666664</v>
      </c>
      <c r="B110" s="43" t="s">
        <v>137</v>
      </c>
      <c r="C110" s="44">
        <v>0.7007</v>
      </c>
      <c r="D110" s="44">
        <v>0.1644</v>
      </c>
      <c r="E110" s="44">
        <v>0.1349</v>
      </c>
      <c r="F110" s="43">
        <v>1.66</v>
      </c>
      <c r="G110" s="43">
        <v>4.3</v>
      </c>
      <c r="H110" s="45">
        <v>4.17</v>
      </c>
      <c r="I110" s="46" t="s">
        <v>30</v>
      </c>
      <c r="J110" s="26">
        <v>70.07000000000001</v>
      </c>
      <c r="K110" s="26">
        <v>1.4271442842871411</v>
      </c>
      <c r="L110" s="47">
        <v>1.1631620000000003</v>
      </c>
      <c r="M110" s="48">
        <v>108.0</v>
      </c>
      <c r="N110" s="49">
        <f t="shared" si="84"/>
        <v>76</v>
      </c>
      <c r="O110" s="50">
        <f t="shared" si="1"/>
        <v>0.7037037037</v>
      </c>
      <c r="P110" s="51">
        <f t="shared" si="15"/>
        <v>9765.542304</v>
      </c>
      <c r="Q110" s="52">
        <f t="shared" si="2"/>
        <v>244.1385576</v>
      </c>
      <c r="R110" s="52">
        <f t="shared" si="16"/>
        <v>27478.56014</v>
      </c>
      <c r="S110" s="53">
        <f t="shared" si="85"/>
        <v>161.131448</v>
      </c>
      <c r="T110" s="53">
        <f t="shared" si="17"/>
        <v>-73.32624769</v>
      </c>
      <c r="U110" s="54">
        <f t="shared" si="4"/>
        <v>-0.002668489445</v>
      </c>
      <c r="V110" s="55">
        <f t="shared" si="5"/>
        <v>-0.007332624769</v>
      </c>
      <c r="W110" s="56">
        <f t="shared" si="18"/>
        <v>7525.772008</v>
      </c>
      <c r="X110" s="57">
        <f t="shared" si="6"/>
        <v>188.1443002</v>
      </c>
      <c r="Y110" s="57">
        <f t="shared" si="7"/>
        <v>285.0671215</v>
      </c>
      <c r="Z110" s="58">
        <f t="shared" si="8"/>
        <v>0.03787878788</v>
      </c>
      <c r="AA110" s="57">
        <f t="shared" si="19"/>
        <v>62746.39619</v>
      </c>
      <c r="AB110" s="57">
        <f t="shared" si="86"/>
        <v>188.1443002</v>
      </c>
      <c r="AC110" s="57">
        <f t="shared" si="20"/>
        <v>-2286.083692</v>
      </c>
      <c r="AD110" s="58">
        <f t="shared" si="10"/>
        <v>-0.03643370505</v>
      </c>
      <c r="AE110" s="59">
        <f t="shared" si="11"/>
        <v>-0.2286083692</v>
      </c>
      <c r="AF110" s="60">
        <f t="shared" si="12"/>
        <v>1630.705201</v>
      </c>
      <c r="AG110" s="61">
        <f t="shared" si="13"/>
        <v>-1704.031448</v>
      </c>
    </row>
    <row r="111" ht="15.75" customHeight="1">
      <c r="A111" s="42">
        <v>44703.625</v>
      </c>
      <c r="B111" s="43" t="s">
        <v>138</v>
      </c>
      <c r="C111" s="44">
        <v>0.7686</v>
      </c>
      <c r="D111" s="44">
        <v>0.1465</v>
      </c>
      <c r="E111" s="44">
        <v>0.0849</v>
      </c>
      <c r="F111" s="43">
        <v>1.47</v>
      </c>
      <c r="G111" s="43">
        <v>4.49</v>
      </c>
      <c r="H111" s="45">
        <v>5.42</v>
      </c>
      <c r="I111" s="46" t="s">
        <v>30</v>
      </c>
      <c r="J111" s="26">
        <v>76.86</v>
      </c>
      <c r="K111" s="26">
        <v>1.3010668748373668</v>
      </c>
      <c r="L111" s="47">
        <v>1.1298419999999998</v>
      </c>
      <c r="M111" s="48">
        <v>109.0</v>
      </c>
      <c r="N111" s="49">
        <f t="shared" si="84"/>
        <v>77</v>
      </c>
      <c r="O111" s="50">
        <f t="shared" si="1"/>
        <v>0.7064220183</v>
      </c>
      <c r="P111" s="51">
        <f t="shared" si="15"/>
        <v>9926.673752</v>
      </c>
      <c r="Q111" s="52">
        <f t="shared" si="2"/>
        <v>248.1668438</v>
      </c>
      <c r="R111" s="52">
        <f t="shared" si="16"/>
        <v>27726.72698</v>
      </c>
      <c r="S111" s="53">
        <f t="shared" si="85"/>
        <v>116.6384166</v>
      </c>
      <c r="T111" s="53">
        <f t="shared" si="17"/>
        <v>43.3121689</v>
      </c>
      <c r="U111" s="54">
        <f t="shared" si="4"/>
        <v>0.001562108969</v>
      </c>
      <c r="V111" s="55">
        <f t="shared" si="5"/>
        <v>0.00433121689</v>
      </c>
      <c r="W111" s="56">
        <f t="shared" si="18"/>
        <v>7713.916308</v>
      </c>
      <c r="X111" s="57">
        <f t="shared" si="6"/>
        <v>192.8479077</v>
      </c>
      <c r="Y111" s="57">
        <f t="shared" si="7"/>
        <v>410.3146972</v>
      </c>
      <c r="Z111" s="58">
        <f t="shared" si="8"/>
        <v>0.05319148936</v>
      </c>
      <c r="AA111" s="57">
        <f t="shared" si="19"/>
        <v>63156.71089</v>
      </c>
      <c r="AB111" s="57">
        <f t="shared" si="86"/>
        <v>192.8479077</v>
      </c>
      <c r="AC111" s="57">
        <f t="shared" si="20"/>
        <v>-2093.235784</v>
      </c>
      <c r="AD111" s="58">
        <f t="shared" si="10"/>
        <v>-0.03314352117</v>
      </c>
      <c r="AE111" s="59">
        <f t="shared" si="11"/>
        <v>-0.2093235784</v>
      </c>
      <c r="AF111" s="60">
        <f t="shared" si="12"/>
        <v>1630.705201</v>
      </c>
      <c r="AG111" s="61">
        <f t="shared" si="13"/>
        <v>-1587.393032</v>
      </c>
    </row>
    <row r="112" ht="15.75" customHeight="1">
      <c r="A112" s="42">
        <v>44703.625</v>
      </c>
      <c r="B112" s="43" t="s">
        <v>139</v>
      </c>
      <c r="C112" s="44">
        <v>0.8454</v>
      </c>
      <c r="D112" s="44">
        <v>0.0995</v>
      </c>
      <c r="E112" s="44">
        <v>0.055</v>
      </c>
      <c r="F112" s="43">
        <v>1.74</v>
      </c>
      <c r="G112" s="43">
        <v>3.94</v>
      </c>
      <c r="H112" s="45">
        <v>3.82</v>
      </c>
      <c r="I112" s="46" t="s">
        <v>30</v>
      </c>
      <c r="J112" s="26">
        <v>84.53999999999999</v>
      </c>
      <c r="K112" s="26">
        <v>1.1828720132481667</v>
      </c>
      <c r="L112" s="47">
        <v>1.4709959999999997</v>
      </c>
      <c r="M112" s="48">
        <v>110.0</v>
      </c>
      <c r="N112" s="49">
        <f t="shared" si="84"/>
        <v>78</v>
      </c>
      <c r="O112" s="50">
        <f t="shared" si="1"/>
        <v>0.7090909091</v>
      </c>
      <c r="P112" s="51">
        <f t="shared" si="15"/>
        <v>10043.31217</v>
      </c>
      <c r="Q112" s="52">
        <f t="shared" si="2"/>
        <v>251.0828042</v>
      </c>
      <c r="R112" s="52">
        <f t="shared" si="16"/>
        <v>27977.80979</v>
      </c>
      <c r="S112" s="53">
        <f t="shared" si="85"/>
        <v>185.8012751</v>
      </c>
      <c r="T112" s="53">
        <f t="shared" si="17"/>
        <v>229.113444</v>
      </c>
      <c r="U112" s="54">
        <f t="shared" si="4"/>
        <v>0.008189112935</v>
      </c>
      <c r="V112" s="55">
        <f t="shared" si="5"/>
        <v>0.0229113444</v>
      </c>
      <c r="W112" s="56">
        <f t="shared" si="18"/>
        <v>7906.764216</v>
      </c>
      <c r="X112" s="57">
        <f t="shared" si="6"/>
        <v>197.6691054</v>
      </c>
      <c r="Y112" s="57">
        <f t="shared" si="7"/>
        <v>267.1204127</v>
      </c>
      <c r="Z112" s="58">
        <f t="shared" si="8"/>
        <v>0.03378378378</v>
      </c>
      <c r="AA112" s="57">
        <f t="shared" si="19"/>
        <v>63423.8313</v>
      </c>
      <c r="AB112" s="57">
        <f t="shared" si="86"/>
        <v>197.6691054</v>
      </c>
      <c r="AC112" s="57">
        <f t="shared" si="20"/>
        <v>-1895.566679</v>
      </c>
      <c r="AD112" s="58">
        <f t="shared" si="10"/>
        <v>-0.02988729378</v>
      </c>
      <c r="AE112" s="59">
        <f t="shared" si="11"/>
        <v>-0.1895566679</v>
      </c>
      <c r="AF112" s="60">
        <f t="shared" si="12"/>
        <v>1630.705201</v>
      </c>
      <c r="AG112" s="61">
        <f t="shared" si="13"/>
        <v>-1401.591757</v>
      </c>
    </row>
    <row r="113" ht="15.75" customHeight="1">
      <c r="A113" s="42">
        <v>44703.875</v>
      </c>
      <c r="B113" s="43" t="s">
        <v>140</v>
      </c>
      <c r="C113" s="44">
        <v>0.7312</v>
      </c>
      <c r="D113" s="44">
        <v>0.1582</v>
      </c>
      <c r="E113" s="44">
        <v>0.1106</v>
      </c>
      <c r="F113" s="43">
        <v>1.45</v>
      </c>
      <c r="G113" s="43">
        <v>4.44</v>
      </c>
      <c r="H113" s="45">
        <v>6.57</v>
      </c>
      <c r="I113" s="46" t="s">
        <v>30</v>
      </c>
      <c r="J113" s="26">
        <v>73.12</v>
      </c>
      <c r="K113" s="26">
        <v>1.3676148796498904</v>
      </c>
      <c r="L113" s="47">
        <v>1.06024</v>
      </c>
      <c r="M113" s="48">
        <v>111.0</v>
      </c>
      <c r="N113" s="49">
        <f t="shared" si="84"/>
        <v>79</v>
      </c>
      <c r="O113" s="50">
        <f t="shared" si="1"/>
        <v>0.7117117117</v>
      </c>
      <c r="P113" s="51">
        <f t="shared" si="15"/>
        <v>10229.11344</v>
      </c>
      <c r="Q113" s="52">
        <f t="shared" si="2"/>
        <v>255.7278361</v>
      </c>
      <c r="R113" s="52">
        <f t="shared" si="16"/>
        <v>28233.53762</v>
      </c>
      <c r="S113" s="53">
        <f t="shared" si="85"/>
        <v>115.0775262</v>
      </c>
      <c r="T113" s="53">
        <f t="shared" si="17"/>
        <v>344.1909703</v>
      </c>
      <c r="U113" s="54">
        <f t="shared" si="4"/>
        <v>0.01219085525</v>
      </c>
      <c r="V113" s="55">
        <f t="shared" si="5"/>
        <v>0.03441909703</v>
      </c>
      <c r="W113" s="56">
        <f t="shared" si="18"/>
        <v>8104.433321</v>
      </c>
      <c r="X113" s="57">
        <f t="shared" si="6"/>
        <v>202.610833</v>
      </c>
      <c r="Y113" s="57">
        <f t="shared" si="7"/>
        <v>450.2462956</v>
      </c>
      <c r="Z113" s="58">
        <f t="shared" si="8"/>
        <v>0.05555555556</v>
      </c>
      <c r="AA113" s="57">
        <f t="shared" si="19"/>
        <v>63874.0776</v>
      </c>
      <c r="AB113" s="57">
        <f t="shared" si="86"/>
        <v>202.610833</v>
      </c>
      <c r="AC113" s="57">
        <f t="shared" si="20"/>
        <v>-1692.955846</v>
      </c>
      <c r="AD113" s="58">
        <f t="shared" si="10"/>
        <v>-0.02650458385</v>
      </c>
      <c r="AE113" s="59">
        <f t="shared" si="11"/>
        <v>-0.1692955846</v>
      </c>
      <c r="AF113" s="60">
        <f t="shared" si="12"/>
        <v>1630.705201</v>
      </c>
      <c r="AG113" s="61">
        <f t="shared" si="13"/>
        <v>-1286.51423</v>
      </c>
    </row>
    <row r="114" ht="15.75" customHeight="1">
      <c r="A114" s="42">
        <v>44709.833333333336</v>
      </c>
      <c r="B114" s="43" t="s">
        <v>141</v>
      </c>
      <c r="C114" s="44">
        <v>0.7912</v>
      </c>
      <c r="D114" s="44">
        <v>0.1317</v>
      </c>
      <c r="E114" s="44">
        <v>0.077</v>
      </c>
      <c r="F114" s="43">
        <v>1.56</v>
      </c>
      <c r="G114" s="43">
        <v>4.01</v>
      </c>
      <c r="H114" s="45">
        <v>4.73</v>
      </c>
      <c r="I114" s="46" t="s">
        <v>30</v>
      </c>
      <c r="J114" s="26">
        <v>79.12</v>
      </c>
      <c r="K114" s="26">
        <v>1.2639029322548028</v>
      </c>
      <c r="L114" s="47">
        <v>1.234272</v>
      </c>
      <c r="M114" s="48">
        <v>112.0</v>
      </c>
      <c r="N114" s="49">
        <f t="shared" si="84"/>
        <v>80</v>
      </c>
      <c r="O114" s="50">
        <f t="shared" si="1"/>
        <v>0.7142857143</v>
      </c>
      <c r="P114" s="51">
        <f t="shared" si="15"/>
        <v>10344.19097</v>
      </c>
      <c r="Q114" s="52">
        <f t="shared" si="2"/>
        <v>258.6047743</v>
      </c>
      <c r="R114" s="52">
        <f t="shared" si="16"/>
        <v>28492.1424</v>
      </c>
      <c r="S114" s="53">
        <f t="shared" si="85"/>
        <v>144.8186736</v>
      </c>
      <c r="T114" s="53">
        <f t="shared" si="17"/>
        <v>489.0096439</v>
      </c>
      <c r="U114" s="54">
        <f t="shared" si="4"/>
        <v>0.01716296504</v>
      </c>
      <c r="V114" s="55">
        <f t="shared" si="5"/>
        <v>0.04890096439</v>
      </c>
      <c r="W114" s="56">
        <f t="shared" si="18"/>
        <v>8307.044154</v>
      </c>
      <c r="X114" s="57">
        <f t="shared" si="6"/>
        <v>207.6761039</v>
      </c>
      <c r="Y114" s="57">
        <f t="shared" si="7"/>
        <v>370.8501855</v>
      </c>
      <c r="Z114" s="58">
        <f t="shared" si="8"/>
        <v>0.04464285714</v>
      </c>
      <c r="AA114" s="57">
        <f t="shared" si="19"/>
        <v>64244.92778</v>
      </c>
      <c r="AB114" s="57">
        <f t="shared" si="86"/>
        <v>207.6761039</v>
      </c>
      <c r="AC114" s="57">
        <f t="shared" si="20"/>
        <v>-1485.279742</v>
      </c>
      <c r="AD114" s="58">
        <f t="shared" si="10"/>
        <v>-0.02311901956</v>
      </c>
      <c r="AE114" s="59">
        <f t="shared" si="11"/>
        <v>-0.1485279742</v>
      </c>
      <c r="AF114" s="60">
        <f t="shared" si="12"/>
        <v>1630.705201</v>
      </c>
      <c r="AG114" s="61">
        <f t="shared" si="13"/>
        <v>-1141.695557</v>
      </c>
    </row>
    <row r="115" ht="15.75" customHeight="1">
      <c r="A115" s="42">
        <v>44709.895833333336</v>
      </c>
      <c r="B115" s="43" t="s">
        <v>142</v>
      </c>
      <c r="C115" s="44">
        <v>0.6978</v>
      </c>
      <c r="D115" s="44">
        <v>0.1939</v>
      </c>
      <c r="E115" s="44">
        <v>0.1082</v>
      </c>
      <c r="F115" s="43">
        <v>1.58</v>
      </c>
      <c r="G115" s="43">
        <v>3.72</v>
      </c>
      <c r="H115" s="45">
        <v>5.14</v>
      </c>
      <c r="I115" s="46" t="s">
        <v>30</v>
      </c>
      <c r="J115" s="26">
        <v>69.78</v>
      </c>
      <c r="K115" s="26">
        <v>1.4330753797649758</v>
      </c>
      <c r="L115" s="47">
        <v>1.1025239999999998</v>
      </c>
      <c r="M115" s="48">
        <v>113.0</v>
      </c>
      <c r="N115" s="49">
        <v>80.0</v>
      </c>
      <c r="O115" s="50">
        <f t="shared" si="1"/>
        <v>0.7079646018</v>
      </c>
      <c r="P115" s="51">
        <f t="shared" si="15"/>
        <v>10489.00964</v>
      </c>
      <c r="Q115" s="52">
        <f t="shared" si="2"/>
        <v>262.2252411</v>
      </c>
      <c r="R115" s="52">
        <f t="shared" si="16"/>
        <v>28754.36764</v>
      </c>
      <c r="S115" s="53">
        <f>Q115-(Q115*2)</f>
        <v>-262.2252411</v>
      </c>
      <c r="T115" s="53">
        <f t="shared" si="17"/>
        <v>226.7844028</v>
      </c>
      <c r="U115" s="54">
        <f t="shared" si="4"/>
        <v>0.00788695497</v>
      </c>
      <c r="V115" s="55">
        <f t="shared" si="5"/>
        <v>0.02267844028</v>
      </c>
      <c r="W115" s="56">
        <f t="shared" si="18"/>
        <v>8514.720258</v>
      </c>
      <c r="X115" s="57">
        <f t="shared" si="6"/>
        <v>212.8680065</v>
      </c>
      <c r="Y115" s="57">
        <f t="shared" si="7"/>
        <v>367.0138042</v>
      </c>
      <c r="Z115" s="58">
        <f t="shared" si="8"/>
        <v>0.04310344828</v>
      </c>
      <c r="AA115" s="57">
        <f t="shared" si="19"/>
        <v>64611.94159</v>
      </c>
      <c r="AB115" s="57">
        <f>Y115-(Y115*2)</f>
        <v>-367.0138042</v>
      </c>
      <c r="AC115" s="57">
        <f t="shared" si="20"/>
        <v>-1852.293546</v>
      </c>
      <c r="AD115" s="58">
        <f t="shared" si="10"/>
        <v>-0.02866797531</v>
      </c>
      <c r="AE115" s="59">
        <f t="shared" si="11"/>
        <v>-0.1852293546</v>
      </c>
      <c r="AF115" s="60">
        <f t="shared" si="12"/>
        <v>1630.705201</v>
      </c>
      <c r="AG115" s="61">
        <f t="shared" si="13"/>
        <v>-1403.920798</v>
      </c>
    </row>
    <row r="116" ht="15.75" customHeight="1">
      <c r="A116" s="42">
        <v>44709.958333333336</v>
      </c>
      <c r="B116" s="43" t="s">
        <v>143</v>
      </c>
      <c r="C116" s="44">
        <v>0.6964</v>
      </c>
      <c r="D116" s="44">
        <v>0.1737</v>
      </c>
      <c r="E116" s="44">
        <v>0.1299</v>
      </c>
      <c r="F116" s="43">
        <v>1.5</v>
      </c>
      <c r="G116" s="43">
        <v>4.46</v>
      </c>
      <c r="H116" s="45">
        <v>5.81</v>
      </c>
      <c r="I116" s="46" t="s">
        <v>30</v>
      </c>
      <c r="J116" s="26">
        <v>69.64</v>
      </c>
      <c r="K116" s="26">
        <v>1.4359563469270533</v>
      </c>
      <c r="L116" s="47">
        <v>1.0446</v>
      </c>
      <c r="M116" s="48">
        <v>114.0</v>
      </c>
      <c r="N116" s="49">
        <f t="shared" ref="N116:N118" si="87">N115+1</f>
        <v>81</v>
      </c>
      <c r="O116" s="50">
        <f t="shared" si="1"/>
        <v>0.7105263158</v>
      </c>
      <c r="P116" s="51">
        <f t="shared" si="15"/>
        <v>10226.7844</v>
      </c>
      <c r="Q116" s="52">
        <f t="shared" si="2"/>
        <v>255.6696101</v>
      </c>
      <c r="R116" s="52">
        <f t="shared" si="16"/>
        <v>29010.03725</v>
      </c>
      <c r="S116" s="53">
        <f t="shared" ref="S116:S118" si="88">(F116-1)*Q116</f>
        <v>127.834805</v>
      </c>
      <c r="T116" s="53">
        <f t="shared" si="17"/>
        <v>354.6192078</v>
      </c>
      <c r="U116" s="54">
        <f t="shared" si="4"/>
        <v>0.01222401766</v>
      </c>
      <c r="V116" s="55">
        <f t="shared" si="5"/>
        <v>0.03546192078</v>
      </c>
      <c r="W116" s="56">
        <f t="shared" si="18"/>
        <v>8147.706454</v>
      </c>
      <c r="X116" s="57">
        <f t="shared" si="6"/>
        <v>203.6926613</v>
      </c>
      <c r="Y116" s="57">
        <f t="shared" si="7"/>
        <v>407.3853227</v>
      </c>
      <c r="Z116" s="58">
        <f t="shared" si="8"/>
        <v>0.05</v>
      </c>
      <c r="AA116" s="57">
        <f t="shared" si="19"/>
        <v>65019.32691</v>
      </c>
      <c r="AB116" s="57">
        <f t="shared" ref="AB116:AB118" si="89">X116</f>
        <v>203.6926613</v>
      </c>
      <c r="AC116" s="57">
        <f t="shared" si="20"/>
        <v>-1648.600885</v>
      </c>
      <c r="AD116" s="58">
        <f t="shared" si="10"/>
        <v>-0.02535555139</v>
      </c>
      <c r="AE116" s="59">
        <f t="shared" si="11"/>
        <v>-0.1648600885</v>
      </c>
      <c r="AF116" s="60">
        <f t="shared" si="12"/>
        <v>1630.705201</v>
      </c>
      <c r="AG116" s="61">
        <f t="shared" si="13"/>
        <v>-1276.085993</v>
      </c>
    </row>
    <row r="117" ht="15.75" customHeight="1">
      <c r="A117" s="42">
        <v>44710.625</v>
      </c>
      <c r="B117" s="43" t="s">
        <v>144</v>
      </c>
      <c r="C117" s="44">
        <v>0.7423</v>
      </c>
      <c r="D117" s="44">
        <v>0.1535</v>
      </c>
      <c r="E117" s="44">
        <v>0.1043</v>
      </c>
      <c r="F117" s="43">
        <v>1.55</v>
      </c>
      <c r="G117" s="43">
        <v>4.13</v>
      </c>
      <c r="H117" s="45">
        <v>4.65</v>
      </c>
      <c r="I117" s="46" t="s">
        <v>30</v>
      </c>
      <c r="J117" s="26">
        <v>74.23</v>
      </c>
      <c r="K117" s="26">
        <v>1.3471642193183349</v>
      </c>
      <c r="L117" s="47">
        <v>1.150565</v>
      </c>
      <c r="M117" s="48">
        <v>115.0</v>
      </c>
      <c r="N117" s="49">
        <f t="shared" si="87"/>
        <v>82</v>
      </c>
      <c r="O117" s="50">
        <f t="shared" si="1"/>
        <v>0.7130434783</v>
      </c>
      <c r="P117" s="51">
        <f t="shared" si="15"/>
        <v>10354.61921</v>
      </c>
      <c r="Q117" s="52">
        <f t="shared" si="2"/>
        <v>258.8654802</v>
      </c>
      <c r="R117" s="52">
        <f t="shared" si="16"/>
        <v>29268.90273</v>
      </c>
      <c r="S117" s="53">
        <f t="shared" si="88"/>
        <v>142.3760141</v>
      </c>
      <c r="T117" s="53">
        <f t="shared" si="17"/>
        <v>496.9952219</v>
      </c>
      <c r="U117" s="54">
        <f t="shared" si="4"/>
        <v>0.01698031616</v>
      </c>
      <c r="V117" s="55">
        <f t="shared" si="5"/>
        <v>0.04969952219</v>
      </c>
      <c r="W117" s="56">
        <f t="shared" si="18"/>
        <v>8351.399115</v>
      </c>
      <c r="X117" s="57">
        <f t="shared" si="6"/>
        <v>208.7849779</v>
      </c>
      <c r="Y117" s="57">
        <f t="shared" si="7"/>
        <v>379.6090507</v>
      </c>
      <c r="Z117" s="58">
        <f t="shared" si="8"/>
        <v>0.04545454545</v>
      </c>
      <c r="AA117" s="57">
        <f t="shared" si="19"/>
        <v>65398.93596</v>
      </c>
      <c r="AB117" s="57">
        <f t="shared" si="89"/>
        <v>208.7849779</v>
      </c>
      <c r="AC117" s="57">
        <f t="shared" si="20"/>
        <v>-1439.815907</v>
      </c>
      <c r="AD117" s="58">
        <f t="shared" si="10"/>
        <v>-0.02201589194</v>
      </c>
      <c r="AE117" s="59">
        <f t="shared" si="11"/>
        <v>-0.1439815907</v>
      </c>
      <c r="AF117" s="60">
        <f t="shared" si="12"/>
        <v>1630.705201</v>
      </c>
      <c r="AG117" s="61">
        <f t="shared" si="13"/>
        <v>-1133.709979</v>
      </c>
    </row>
    <row r="118" ht="15.75" customHeight="1">
      <c r="A118" s="42">
        <v>44710.833333333336</v>
      </c>
      <c r="B118" s="43" t="s">
        <v>145</v>
      </c>
      <c r="C118" s="44">
        <v>0.7561</v>
      </c>
      <c r="D118" s="44">
        <v>0.1513</v>
      </c>
      <c r="E118" s="44">
        <v>0.0926</v>
      </c>
      <c r="F118" s="43">
        <v>1.49</v>
      </c>
      <c r="G118" s="43">
        <v>4.14</v>
      </c>
      <c r="H118" s="45">
        <v>5.29</v>
      </c>
      <c r="I118" s="46" t="s">
        <v>30</v>
      </c>
      <c r="J118" s="26">
        <v>75.61</v>
      </c>
      <c r="K118" s="26">
        <v>1.3225763787858749</v>
      </c>
      <c r="L118" s="47">
        <v>1.126589</v>
      </c>
      <c r="M118" s="48">
        <v>116.0</v>
      </c>
      <c r="N118" s="49">
        <f t="shared" si="87"/>
        <v>83</v>
      </c>
      <c r="O118" s="50">
        <f t="shared" si="1"/>
        <v>0.7155172414</v>
      </c>
      <c r="P118" s="51">
        <f t="shared" si="15"/>
        <v>10496.99522</v>
      </c>
      <c r="Q118" s="52">
        <f t="shared" si="2"/>
        <v>262.4248805</v>
      </c>
      <c r="R118" s="52">
        <f t="shared" si="16"/>
        <v>29531.32761</v>
      </c>
      <c r="S118" s="53">
        <f t="shared" si="88"/>
        <v>128.5881915</v>
      </c>
      <c r="T118" s="53">
        <f t="shared" si="17"/>
        <v>625.5834134</v>
      </c>
      <c r="U118" s="54">
        <f t="shared" si="4"/>
        <v>0.02118372129</v>
      </c>
      <c r="V118" s="55">
        <f t="shared" si="5"/>
        <v>0.06255834134</v>
      </c>
      <c r="W118" s="56">
        <f t="shared" si="18"/>
        <v>8560.184093</v>
      </c>
      <c r="X118" s="57">
        <f t="shared" si="6"/>
        <v>214.0046023</v>
      </c>
      <c r="Y118" s="57">
        <f t="shared" si="7"/>
        <v>436.7440864</v>
      </c>
      <c r="Z118" s="58">
        <f t="shared" si="8"/>
        <v>0.05102040816</v>
      </c>
      <c r="AA118" s="57">
        <f t="shared" si="19"/>
        <v>65835.68005</v>
      </c>
      <c r="AB118" s="57">
        <f t="shared" si="89"/>
        <v>214.0046023</v>
      </c>
      <c r="AC118" s="57">
        <f t="shared" si="20"/>
        <v>-1225.811305</v>
      </c>
      <c r="AD118" s="58">
        <f t="shared" si="10"/>
        <v>-0.01861925484</v>
      </c>
      <c r="AE118" s="59">
        <f t="shared" si="11"/>
        <v>-0.1225811305</v>
      </c>
      <c r="AF118" s="60">
        <f t="shared" si="12"/>
        <v>1630.705201</v>
      </c>
      <c r="AG118" s="61">
        <f t="shared" si="13"/>
        <v>-1005.121787</v>
      </c>
    </row>
    <row r="119" ht="15.75" customHeight="1">
      <c r="A119" s="42">
        <v>44710.875</v>
      </c>
      <c r="B119" s="43" t="s">
        <v>146</v>
      </c>
      <c r="C119" s="44">
        <v>0.7583</v>
      </c>
      <c r="D119" s="44">
        <v>0.1491</v>
      </c>
      <c r="E119" s="44">
        <v>0.0926</v>
      </c>
      <c r="F119" s="43">
        <v>1.61</v>
      </c>
      <c r="G119" s="43">
        <v>3.55</v>
      </c>
      <c r="H119" s="45">
        <v>4.75</v>
      </c>
      <c r="I119" s="46" t="s">
        <v>30</v>
      </c>
      <c r="J119" s="26">
        <v>75.83</v>
      </c>
      <c r="K119" s="26">
        <v>1.3187392852433075</v>
      </c>
      <c r="L119" s="47">
        <v>1.220863</v>
      </c>
      <c r="M119" s="48">
        <v>117.0</v>
      </c>
      <c r="N119" s="49">
        <v>83.0</v>
      </c>
      <c r="O119" s="50">
        <f t="shared" si="1"/>
        <v>0.7094017094</v>
      </c>
      <c r="P119" s="51">
        <f t="shared" si="15"/>
        <v>10625.58341</v>
      </c>
      <c r="Q119" s="52">
        <f t="shared" si="2"/>
        <v>265.6395853</v>
      </c>
      <c r="R119" s="52">
        <f t="shared" si="16"/>
        <v>29796.9672</v>
      </c>
      <c r="S119" s="53">
        <f>Q119-(Q119*2)</f>
        <v>-265.6395853</v>
      </c>
      <c r="T119" s="53">
        <f t="shared" si="17"/>
        <v>359.943828</v>
      </c>
      <c r="U119" s="54">
        <f t="shared" si="4"/>
        <v>0.01207988134</v>
      </c>
      <c r="V119" s="55">
        <f t="shared" si="5"/>
        <v>0.0359943828</v>
      </c>
      <c r="W119" s="56">
        <f t="shared" si="18"/>
        <v>8774.188695</v>
      </c>
      <c r="X119" s="57">
        <f t="shared" si="6"/>
        <v>219.3547174</v>
      </c>
      <c r="Y119" s="57">
        <f t="shared" si="7"/>
        <v>359.5978974</v>
      </c>
      <c r="Z119" s="58">
        <f t="shared" si="8"/>
        <v>0.04098360656</v>
      </c>
      <c r="AA119" s="57">
        <f t="shared" si="19"/>
        <v>66195.27794</v>
      </c>
      <c r="AB119" s="57">
        <f>Y119-(Y119*2)</f>
        <v>-359.5978974</v>
      </c>
      <c r="AC119" s="57">
        <f t="shared" si="20"/>
        <v>-1585.409202</v>
      </c>
      <c r="AD119" s="58">
        <f t="shared" si="10"/>
        <v>-0.02395048788</v>
      </c>
      <c r="AE119" s="59">
        <f t="shared" si="11"/>
        <v>-0.1585409202</v>
      </c>
      <c r="AF119" s="60">
        <f t="shared" si="12"/>
        <v>1630.705201</v>
      </c>
      <c r="AG119" s="61">
        <f t="shared" si="13"/>
        <v>-1270.761373</v>
      </c>
    </row>
    <row r="120" ht="15.75" customHeight="1">
      <c r="A120" s="42">
        <v>44711.0</v>
      </c>
      <c r="B120" s="43" t="s">
        <v>147</v>
      </c>
      <c r="C120" s="44">
        <v>0.7171</v>
      </c>
      <c r="D120" s="44">
        <v>0.1848</v>
      </c>
      <c r="E120" s="44">
        <v>0.0981</v>
      </c>
      <c r="F120" s="43">
        <v>1.44</v>
      </c>
      <c r="G120" s="43">
        <v>4.17</v>
      </c>
      <c r="H120" s="45">
        <v>6.28</v>
      </c>
      <c r="I120" s="46" t="s">
        <v>30</v>
      </c>
      <c r="J120" s="26">
        <v>71.71</v>
      </c>
      <c r="K120" s="26">
        <v>1.3945056477478734</v>
      </c>
      <c r="L120" s="47">
        <v>1.032624</v>
      </c>
      <c r="M120" s="48">
        <v>118.0</v>
      </c>
      <c r="N120" s="49">
        <f t="shared" ref="N120:N125" si="90">N119+1</f>
        <v>84</v>
      </c>
      <c r="O120" s="50">
        <f t="shared" si="1"/>
        <v>0.7118644068</v>
      </c>
      <c r="P120" s="51">
        <f t="shared" si="15"/>
        <v>10359.94383</v>
      </c>
      <c r="Q120" s="52">
        <f t="shared" si="2"/>
        <v>258.9985957</v>
      </c>
      <c r="R120" s="52">
        <f t="shared" si="16"/>
        <v>30055.96579</v>
      </c>
      <c r="S120" s="53">
        <f t="shared" ref="S120:S125" si="91">(F120-1)*Q120</f>
        <v>113.9593821</v>
      </c>
      <c r="T120" s="53">
        <f t="shared" si="17"/>
        <v>473.9032101</v>
      </c>
      <c r="U120" s="54">
        <f t="shared" si="4"/>
        <v>0.01576735925</v>
      </c>
      <c r="V120" s="55">
        <f t="shared" si="5"/>
        <v>0.04739032101</v>
      </c>
      <c r="W120" s="56">
        <f t="shared" si="18"/>
        <v>8414.590798</v>
      </c>
      <c r="X120" s="57">
        <f t="shared" si="6"/>
        <v>210.36477</v>
      </c>
      <c r="Y120" s="57">
        <f t="shared" si="7"/>
        <v>478.1017499</v>
      </c>
      <c r="Z120" s="58">
        <f t="shared" si="8"/>
        <v>0.05681818182</v>
      </c>
      <c r="AA120" s="57">
        <f t="shared" si="19"/>
        <v>66673.37969</v>
      </c>
      <c r="AB120" s="57">
        <f t="shared" ref="AB120:AB125" si="92">X120</f>
        <v>210.36477</v>
      </c>
      <c r="AC120" s="57">
        <f t="shared" si="20"/>
        <v>-1375.044432</v>
      </c>
      <c r="AD120" s="58">
        <f t="shared" si="10"/>
        <v>-0.02062358978</v>
      </c>
      <c r="AE120" s="59">
        <f t="shared" si="11"/>
        <v>-0.1375044432</v>
      </c>
      <c r="AF120" s="60">
        <f t="shared" si="12"/>
        <v>1630.705201</v>
      </c>
      <c r="AG120" s="61">
        <f t="shared" si="13"/>
        <v>-1156.80199</v>
      </c>
    </row>
    <row r="121" ht="15.75" customHeight="1">
      <c r="A121" s="42">
        <v>44711.0</v>
      </c>
      <c r="B121" s="43" t="s">
        <v>148</v>
      </c>
      <c r="C121" s="44">
        <v>0.7077</v>
      </c>
      <c r="D121" s="44">
        <v>0.1788</v>
      </c>
      <c r="E121" s="44">
        <v>0.1135</v>
      </c>
      <c r="F121" s="43">
        <v>1.77</v>
      </c>
      <c r="G121" s="43">
        <v>3.56</v>
      </c>
      <c r="H121" s="45">
        <v>4.01</v>
      </c>
      <c r="I121" s="46" t="s">
        <v>30</v>
      </c>
      <c r="J121" s="26">
        <v>70.77</v>
      </c>
      <c r="K121" s="26">
        <v>1.4130281192595733</v>
      </c>
      <c r="L121" s="47">
        <v>1.252629</v>
      </c>
      <c r="M121" s="48">
        <v>119.0</v>
      </c>
      <c r="N121" s="49">
        <f t="shared" si="90"/>
        <v>85</v>
      </c>
      <c r="O121" s="50">
        <f t="shared" si="1"/>
        <v>0.7142857143</v>
      </c>
      <c r="P121" s="51">
        <f t="shared" si="15"/>
        <v>10473.90321</v>
      </c>
      <c r="Q121" s="52">
        <f t="shared" si="2"/>
        <v>261.8475803</v>
      </c>
      <c r="R121" s="52">
        <f t="shared" si="16"/>
        <v>30317.81337</v>
      </c>
      <c r="S121" s="53">
        <f t="shared" si="91"/>
        <v>201.6226368</v>
      </c>
      <c r="T121" s="53">
        <f t="shared" si="17"/>
        <v>675.5258469</v>
      </c>
      <c r="U121" s="54">
        <f t="shared" si="4"/>
        <v>0.02228148312</v>
      </c>
      <c r="V121" s="55">
        <f t="shared" si="5"/>
        <v>0.06755258469</v>
      </c>
      <c r="W121" s="56">
        <f t="shared" si="18"/>
        <v>8624.955568</v>
      </c>
      <c r="X121" s="57">
        <f t="shared" si="6"/>
        <v>215.6238892</v>
      </c>
      <c r="Y121" s="57">
        <f t="shared" si="7"/>
        <v>280.0310249</v>
      </c>
      <c r="Z121" s="58">
        <f t="shared" si="8"/>
        <v>0.03246753247</v>
      </c>
      <c r="AA121" s="57">
        <f t="shared" si="19"/>
        <v>66953.41072</v>
      </c>
      <c r="AB121" s="57">
        <f t="shared" si="92"/>
        <v>215.6238892</v>
      </c>
      <c r="AC121" s="57">
        <f t="shared" si="20"/>
        <v>-1159.420543</v>
      </c>
      <c r="AD121" s="58">
        <f t="shared" si="10"/>
        <v>-0.01731682569</v>
      </c>
      <c r="AE121" s="59">
        <f t="shared" si="11"/>
        <v>-0.1159420543</v>
      </c>
      <c r="AF121" s="60">
        <f t="shared" si="12"/>
        <v>1630.705201</v>
      </c>
      <c r="AG121" s="61">
        <f t="shared" si="13"/>
        <v>-955.1793537</v>
      </c>
    </row>
    <row r="122" ht="15.75" customHeight="1">
      <c r="A122" s="42">
        <v>44714.0625</v>
      </c>
      <c r="B122" s="43" t="s">
        <v>149</v>
      </c>
      <c r="C122" s="44">
        <v>0.7244</v>
      </c>
      <c r="D122" s="44">
        <v>0.1673</v>
      </c>
      <c r="E122" s="44">
        <v>0.1082</v>
      </c>
      <c r="F122" s="43">
        <v>1.43</v>
      </c>
      <c r="G122" s="43">
        <v>4.4</v>
      </c>
      <c r="H122" s="45">
        <v>6.03</v>
      </c>
      <c r="I122" s="46" t="s">
        <v>30</v>
      </c>
      <c r="J122" s="26">
        <v>72.44</v>
      </c>
      <c r="K122" s="26">
        <v>1.380452788514633</v>
      </c>
      <c r="L122" s="47">
        <v>1.0358919999999998</v>
      </c>
      <c r="M122" s="48">
        <v>120.0</v>
      </c>
      <c r="N122" s="49">
        <f t="shared" si="90"/>
        <v>86</v>
      </c>
      <c r="O122" s="50">
        <f t="shared" si="1"/>
        <v>0.7166666667</v>
      </c>
      <c r="P122" s="51">
        <f t="shared" si="15"/>
        <v>10675.52585</v>
      </c>
      <c r="Q122" s="52">
        <f t="shared" si="2"/>
        <v>266.8881462</v>
      </c>
      <c r="R122" s="52">
        <f t="shared" si="16"/>
        <v>30584.70152</v>
      </c>
      <c r="S122" s="53">
        <f t="shared" si="91"/>
        <v>114.7619029</v>
      </c>
      <c r="T122" s="53">
        <f t="shared" si="17"/>
        <v>790.2877498</v>
      </c>
      <c r="U122" s="54">
        <f t="shared" si="4"/>
        <v>0.02583931543</v>
      </c>
      <c r="V122" s="55">
        <f t="shared" si="5"/>
        <v>0.07902877498</v>
      </c>
      <c r="W122" s="56">
        <f t="shared" si="18"/>
        <v>8840.579457</v>
      </c>
      <c r="X122" s="57">
        <f t="shared" si="6"/>
        <v>221.0144864</v>
      </c>
      <c r="Y122" s="57">
        <f t="shared" si="7"/>
        <v>513.9871777</v>
      </c>
      <c r="Z122" s="58">
        <f t="shared" si="8"/>
        <v>0.05813953488</v>
      </c>
      <c r="AA122" s="57">
        <f t="shared" si="19"/>
        <v>67467.3979</v>
      </c>
      <c r="AB122" s="57">
        <f t="shared" si="92"/>
        <v>221.0144864</v>
      </c>
      <c r="AC122" s="57">
        <f t="shared" si="20"/>
        <v>-938.4060563</v>
      </c>
      <c r="AD122" s="58">
        <f t="shared" si="10"/>
        <v>-0.01390902992</v>
      </c>
      <c r="AE122" s="59">
        <f t="shared" si="11"/>
        <v>-0.09384060563</v>
      </c>
      <c r="AF122" s="60">
        <f t="shared" si="12"/>
        <v>1630.705201</v>
      </c>
      <c r="AG122" s="61">
        <f t="shared" si="13"/>
        <v>-840.4174508</v>
      </c>
    </row>
    <row r="123" ht="15.75" customHeight="1">
      <c r="A123" s="42">
        <v>44716.625</v>
      </c>
      <c r="B123" s="43" t="s">
        <v>150</v>
      </c>
      <c r="C123" s="44">
        <v>0.716</v>
      </c>
      <c r="D123" s="44">
        <v>0.1605</v>
      </c>
      <c r="E123" s="44">
        <v>0.1236</v>
      </c>
      <c r="F123" s="43">
        <v>1.53</v>
      </c>
      <c r="G123" s="43">
        <v>4.5</v>
      </c>
      <c r="H123" s="45">
        <v>4.5</v>
      </c>
      <c r="I123" s="46" t="s">
        <v>30</v>
      </c>
      <c r="J123" s="26">
        <v>71.6</v>
      </c>
      <c r="K123" s="26">
        <v>1.3966480446927374</v>
      </c>
      <c r="L123" s="47">
        <v>1.09548</v>
      </c>
      <c r="M123" s="48">
        <v>121.0</v>
      </c>
      <c r="N123" s="49">
        <f t="shared" si="90"/>
        <v>87</v>
      </c>
      <c r="O123" s="50">
        <f t="shared" si="1"/>
        <v>0.7190082645</v>
      </c>
      <c r="P123" s="51">
        <f t="shared" si="15"/>
        <v>10790.28775</v>
      </c>
      <c r="Q123" s="52">
        <f t="shared" si="2"/>
        <v>269.7571937</v>
      </c>
      <c r="R123" s="52">
        <f t="shared" si="16"/>
        <v>30854.45871</v>
      </c>
      <c r="S123" s="53">
        <f t="shared" si="91"/>
        <v>142.9713127</v>
      </c>
      <c r="T123" s="53">
        <f t="shared" si="17"/>
        <v>933.2590625</v>
      </c>
      <c r="U123" s="54">
        <f t="shared" si="4"/>
        <v>0.03024713774</v>
      </c>
      <c r="V123" s="55">
        <f t="shared" si="5"/>
        <v>0.09332590625</v>
      </c>
      <c r="W123" s="56">
        <f t="shared" si="18"/>
        <v>9061.593944</v>
      </c>
      <c r="X123" s="57">
        <f t="shared" si="6"/>
        <v>226.5398486</v>
      </c>
      <c r="Y123" s="57">
        <f t="shared" si="7"/>
        <v>427.4336766</v>
      </c>
      <c r="Z123" s="58">
        <f t="shared" si="8"/>
        <v>0.04716981132</v>
      </c>
      <c r="AA123" s="57">
        <f t="shared" si="19"/>
        <v>67894.83157</v>
      </c>
      <c r="AB123" s="57">
        <f t="shared" si="92"/>
        <v>226.5398486</v>
      </c>
      <c r="AC123" s="57">
        <f t="shared" si="20"/>
        <v>-711.8662077</v>
      </c>
      <c r="AD123" s="58">
        <f t="shared" si="10"/>
        <v>-0.01048483649</v>
      </c>
      <c r="AE123" s="59">
        <f t="shared" si="11"/>
        <v>-0.07118662077</v>
      </c>
      <c r="AF123" s="60">
        <f t="shared" si="12"/>
        <v>1630.705201</v>
      </c>
      <c r="AG123" s="61">
        <f t="shared" si="13"/>
        <v>-697.4461381</v>
      </c>
    </row>
    <row r="124" ht="15.75" customHeight="1">
      <c r="A124" s="42">
        <v>44716.833333333336</v>
      </c>
      <c r="B124" s="43" t="s">
        <v>151</v>
      </c>
      <c r="C124" s="44">
        <v>0.807</v>
      </c>
      <c r="D124" s="44">
        <v>0.1277</v>
      </c>
      <c r="E124" s="44">
        <v>0.0653</v>
      </c>
      <c r="F124" s="43">
        <v>1.29</v>
      </c>
      <c r="G124" s="43">
        <v>5.02</v>
      </c>
      <c r="H124" s="45">
        <v>8.46</v>
      </c>
      <c r="I124" s="46" t="s">
        <v>30</v>
      </c>
      <c r="J124" s="26">
        <v>80.7</v>
      </c>
      <c r="K124" s="26">
        <v>1.2391573729863692</v>
      </c>
      <c r="L124" s="47">
        <v>1.0410300000000001</v>
      </c>
      <c r="M124" s="48">
        <v>122.0</v>
      </c>
      <c r="N124" s="49">
        <f t="shared" si="90"/>
        <v>88</v>
      </c>
      <c r="O124" s="50">
        <f t="shared" si="1"/>
        <v>0.7213114754</v>
      </c>
      <c r="P124" s="51">
        <f t="shared" si="15"/>
        <v>10933.25906</v>
      </c>
      <c r="Q124" s="52">
        <f t="shared" si="2"/>
        <v>273.3314766</v>
      </c>
      <c r="R124" s="52">
        <f t="shared" si="16"/>
        <v>31127.79019</v>
      </c>
      <c r="S124" s="53">
        <f t="shared" si="91"/>
        <v>79.2661282</v>
      </c>
      <c r="T124" s="53">
        <f t="shared" si="17"/>
        <v>1012.525191</v>
      </c>
      <c r="U124" s="54">
        <f t="shared" si="4"/>
        <v>0.03252801386</v>
      </c>
      <c r="V124" s="55">
        <f t="shared" si="5"/>
        <v>0.1012525191</v>
      </c>
      <c r="W124" s="56">
        <f t="shared" si="18"/>
        <v>9288.133792</v>
      </c>
      <c r="X124" s="57">
        <f t="shared" si="6"/>
        <v>232.2033448</v>
      </c>
      <c r="Y124" s="57">
        <f t="shared" si="7"/>
        <v>800.701189</v>
      </c>
      <c r="Z124" s="58">
        <f t="shared" si="8"/>
        <v>0.08620689655</v>
      </c>
      <c r="AA124" s="57">
        <f t="shared" si="19"/>
        <v>68695.53276</v>
      </c>
      <c r="AB124" s="57">
        <f t="shared" si="92"/>
        <v>232.2033448</v>
      </c>
      <c r="AC124" s="57">
        <f t="shared" si="20"/>
        <v>-479.6628629</v>
      </c>
      <c r="AD124" s="58">
        <f t="shared" si="10"/>
        <v>-0.006982446217</v>
      </c>
      <c r="AE124" s="59">
        <f t="shared" si="11"/>
        <v>-0.04796628629</v>
      </c>
      <c r="AF124" s="60">
        <f t="shared" si="12"/>
        <v>1630.705201</v>
      </c>
      <c r="AG124" s="61">
        <f t="shared" si="13"/>
        <v>-618.1800099</v>
      </c>
    </row>
    <row r="125" ht="15.75" customHeight="1">
      <c r="A125" s="42">
        <v>44721.041666666664</v>
      </c>
      <c r="B125" s="43" t="s">
        <v>152</v>
      </c>
      <c r="C125" s="44">
        <v>0.9134</v>
      </c>
      <c r="D125" s="44">
        <v>0.066</v>
      </c>
      <c r="E125" s="44">
        <v>0.0205</v>
      </c>
      <c r="F125" s="43">
        <v>1.21</v>
      </c>
      <c r="G125" s="43">
        <v>5.82</v>
      </c>
      <c r="H125" s="45">
        <v>10.56</v>
      </c>
      <c r="I125" s="46" t="s">
        <v>30</v>
      </c>
      <c r="J125" s="26">
        <v>91.34</v>
      </c>
      <c r="K125" s="26">
        <v>1.0948105977665863</v>
      </c>
      <c r="L125" s="47">
        <v>1.1052140000000001</v>
      </c>
      <c r="M125" s="48">
        <v>123.0</v>
      </c>
      <c r="N125" s="49">
        <f t="shared" si="90"/>
        <v>89</v>
      </c>
      <c r="O125" s="50">
        <f t="shared" si="1"/>
        <v>0.7235772358</v>
      </c>
      <c r="P125" s="51">
        <f t="shared" si="15"/>
        <v>11012.52519</v>
      </c>
      <c r="Q125" s="52">
        <f t="shared" si="2"/>
        <v>275.3131298</v>
      </c>
      <c r="R125" s="52">
        <f t="shared" si="16"/>
        <v>31403.10332</v>
      </c>
      <c r="S125" s="53">
        <f t="shared" si="91"/>
        <v>57.81575725</v>
      </c>
      <c r="T125" s="53">
        <f t="shared" si="17"/>
        <v>1070.340948</v>
      </c>
      <c r="U125" s="54">
        <f t="shared" si="4"/>
        <v>0.03408392276</v>
      </c>
      <c r="V125" s="55">
        <f t="shared" si="5"/>
        <v>0.1070340948</v>
      </c>
      <c r="W125" s="56">
        <f t="shared" si="18"/>
        <v>9520.337137</v>
      </c>
      <c r="X125" s="57">
        <f t="shared" si="6"/>
        <v>238.0084284</v>
      </c>
      <c r="Y125" s="57">
        <f t="shared" si="7"/>
        <v>1133.373469</v>
      </c>
      <c r="Z125" s="58">
        <f t="shared" si="8"/>
        <v>0.119047619</v>
      </c>
      <c r="AA125" s="57">
        <f t="shared" si="19"/>
        <v>69828.90623</v>
      </c>
      <c r="AB125" s="57">
        <f t="shared" si="92"/>
        <v>238.0084284</v>
      </c>
      <c r="AC125" s="57">
        <f t="shared" si="20"/>
        <v>-241.6544344</v>
      </c>
      <c r="AD125" s="58">
        <f t="shared" si="10"/>
        <v>-0.003460664752</v>
      </c>
      <c r="AE125" s="59">
        <f t="shared" si="11"/>
        <v>-0.02416544344</v>
      </c>
      <c r="AF125" s="60">
        <f t="shared" si="12"/>
        <v>1630.705201</v>
      </c>
      <c r="AG125" s="61">
        <f t="shared" si="13"/>
        <v>-560.3642527</v>
      </c>
    </row>
    <row r="126" ht="15.75" customHeight="1">
      <c r="A126" s="42">
        <v>44724.020833333336</v>
      </c>
      <c r="B126" s="43" t="s">
        <v>153</v>
      </c>
      <c r="C126" s="44">
        <v>0.7883</v>
      </c>
      <c r="D126" s="44">
        <v>0.134</v>
      </c>
      <c r="E126" s="44">
        <v>0.0777</v>
      </c>
      <c r="F126" s="43">
        <v>1.3</v>
      </c>
      <c r="G126" s="43">
        <v>5.19</v>
      </c>
      <c r="H126" s="45">
        <v>8.68</v>
      </c>
      <c r="I126" s="46" t="s">
        <v>30</v>
      </c>
      <c r="J126" s="26">
        <v>78.83</v>
      </c>
      <c r="K126" s="26">
        <v>1.2685525815045033</v>
      </c>
      <c r="L126" s="47">
        <v>1.02479</v>
      </c>
      <c r="M126" s="48">
        <v>124.0</v>
      </c>
      <c r="N126" s="49">
        <v>89.0</v>
      </c>
      <c r="O126" s="50">
        <f t="shared" si="1"/>
        <v>0.7177419355</v>
      </c>
      <c r="P126" s="51">
        <f t="shared" si="15"/>
        <v>11070.34095</v>
      </c>
      <c r="Q126" s="52">
        <f t="shared" si="2"/>
        <v>276.7585237</v>
      </c>
      <c r="R126" s="52">
        <f t="shared" si="16"/>
        <v>31679.86184</v>
      </c>
      <c r="S126" s="53">
        <f>Q126-(Q126*2)</f>
        <v>-276.7585237</v>
      </c>
      <c r="T126" s="53">
        <f t="shared" si="17"/>
        <v>793.5824242</v>
      </c>
      <c r="U126" s="54">
        <f t="shared" si="4"/>
        <v>0.0250500595</v>
      </c>
      <c r="V126" s="55">
        <f t="shared" si="5"/>
        <v>0.07935824242</v>
      </c>
      <c r="W126" s="56">
        <f t="shared" si="18"/>
        <v>9758.345566</v>
      </c>
      <c r="X126" s="57">
        <f t="shared" si="6"/>
        <v>243.9586391</v>
      </c>
      <c r="Y126" s="57">
        <f t="shared" si="7"/>
        <v>813.1954638</v>
      </c>
      <c r="Z126" s="58">
        <f t="shared" si="8"/>
        <v>0.08333333333</v>
      </c>
      <c r="AA126" s="57">
        <f t="shared" si="19"/>
        <v>70642.10169</v>
      </c>
      <c r="AB126" s="57">
        <f>Y126-(Y126*2)</f>
        <v>-813.1954638</v>
      </c>
      <c r="AC126" s="57">
        <f t="shared" si="20"/>
        <v>-1054.849898</v>
      </c>
      <c r="AD126" s="58">
        <f t="shared" si="10"/>
        <v>-0.01493231194</v>
      </c>
      <c r="AE126" s="59">
        <f t="shared" si="11"/>
        <v>-0.1054849898</v>
      </c>
      <c r="AF126" s="60">
        <f t="shared" si="12"/>
        <v>1630.705201</v>
      </c>
      <c r="AG126" s="61">
        <f t="shared" si="13"/>
        <v>-837.1227764</v>
      </c>
    </row>
    <row r="127" ht="15.75" customHeight="1">
      <c r="A127" s="42">
        <v>44727.010416666664</v>
      </c>
      <c r="B127" s="43" t="s">
        <v>154</v>
      </c>
      <c r="C127" s="44">
        <v>0.6947</v>
      </c>
      <c r="D127" s="44">
        <v>0.1977</v>
      </c>
      <c r="E127" s="44">
        <v>0.1077</v>
      </c>
      <c r="F127" s="43">
        <v>1.45</v>
      </c>
      <c r="G127" s="43">
        <v>4.12</v>
      </c>
      <c r="H127" s="45">
        <v>6.11</v>
      </c>
      <c r="I127" s="46" t="s">
        <v>30</v>
      </c>
      <c r="J127" s="26">
        <v>69.47</v>
      </c>
      <c r="K127" s="26">
        <v>1.4394702749388226</v>
      </c>
      <c r="L127" s="47">
        <v>1.007315</v>
      </c>
      <c r="M127" s="48">
        <v>125.0</v>
      </c>
      <c r="N127" s="49">
        <f t="shared" ref="N127:N128" si="93">N126+1</f>
        <v>90</v>
      </c>
      <c r="O127" s="50">
        <f t="shared" si="1"/>
        <v>0.72</v>
      </c>
      <c r="P127" s="51">
        <f t="shared" si="15"/>
        <v>10793.58242</v>
      </c>
      <c r="Q127" s="52">
        <f t="shared" si="2"/>
        <v>269.8395606</v>
      </c>
      <c r="R127" s="52">
        <f t="shared" si="16"/>
        <v>31949.7014</v>
      </c>
      <c r="S127" s="53">
        <f t="shared" ref="S127:S128" si="94">(F127-1)*Q127</f>
        <v>121.4278023</v>
      </c>
      <c r="T127" s="53">
        <f t="shared" si="17"/>
        <v>915.0102265</v>
      </c>
      <c r="U127" s="54">
        <f t="shared" si="4"/>
        <v>0.02863908539</v>
      </c>
      <c r="V127" s="55">
        <f t="shared" si="5"/>
        <v>0.09150102265</v>
      </c>
      <c r="W127" s="56">
        <f t="shared" si="18"/>
        <v>8945.150102</v>
      </c>
      <c r="X127" s="57">
        <f t="shared" si="6"/>
        <v>223.6287525</v>
      </c>
      <c r="Y127" s="57">
        <f t="shared" si="7"/>
        <v>496.9527834</v>
      </c>
      <c r="Z127" s="58">
        <f t="shared" si="8"/>
        <v>0.05555555556</v>
      </c>
      <c r="AA127" s="57">
        <f t="shared" si="19"/>
        <v>71139.05448</v>
      </c>
      <c r="AB127" s="57">
        <f t="shared" ref="AB127:AB128" si="95">X127</f>
        <v>223.6287525</v>
      </c>
      <c r="AC127" s="57">
        <f t="shared" si="20"/>
        <v>-831.2211457</v>
      </c>
      <c r="AD127" s="58">
        <f t="shared" si="10"/>
        <v>-0.01168445591</v>
      </c>
      <c r="AE127" s="59">
        <f t="shared" si="11"/>
        <v>-0.08312211457</v>
      </c>
      <c r="AF127" s="60">
        <f t="shared" si="12"/>
        <v>1630.705201</v>
      </c>
      <c r="AG127" s="61">
        <f t="shared" si="13"/>
        <v>-715.6949741</v>
      </c>
    </row>
    <row r="128" ht="15.75" customHeight="1">
      <c r="A128" s="42">
        <v>44727.145833333336</v>
      </c>
      <c r="B128" s="43" t="s">
        <v>155</v>
      </c>
      <c r="C128" s="44">
        <v>0.6905</v>
      </c>
      <c r="D128" s="44">
        <v>0.1935</v>
      </c>
      <c r="E128" s="44">
        <v>0.116</v>
      </c>
      <c r="F128" s="43">
        <v>1.59</v>
      </c>
      <c r="G128" s="43">
        <v>3.96</v>
      </c>
      <c r="H128" s="45">
        <v>5.36</v>
      </c>
      <c r="I128" s="46" t="s">
        <v>30</v>
      </c>
      <c r="J128" s="26">
        <v>69.05</v>
      </c>
      <c r="K128" s="26">
        <v>1.448225923244026</v>
      </c>
      <c r="L128" s="47">
        <v>1.097895</v>
      </c>
      <c r="M128" s="48">
        <v>126.0</v>
      </c>
      <c r="N128" s="49">
        <f t="shared" si="93"/>
        <v>91</v>
      </c>
      <c r="O128" s="50">
        <f t="shared" si="1"/>
        <v>0.7222222222</v>
      </c>
      <c r="P128" s="51">
        <f t="shared" si="15"/>
        <v>10915.01023</v>
      </c>
      <c r="Q128" s="52">
        <f t="shared" si="2"/>
        <v>272.8752557</v>
      </c>
      <c r="R128" s="52">
        <f t="shared" si="16"/>
        <v>32222.57666</v>
      </c>
      <c r="S128" s="53">
        <f t="shared" si="94"/>
        <v>160.9964008</v>
      </c>
      <c r="T128" s="53">
        <f t="shared" si="17"/>
        <v>1076.006627</v>
      </c>
      <c r="U128" s="54">
        <f t="shared" si="4"/>
        <v>0.03339294181</v>
      </c>
      <c r="V128" s="55">
        <f t="shared" si="5"/>
        <v>0.1076006627</v>
      </c>
      <c r="W128" s="56">
        <f t="shared" si="18"/>
        <v>9168.778854</v>
      </c>
      <c r="X128" s="57">
        <f t="shared" si="6"/>
        <v>229.2194714</v>
      </c>
      <c r="Y128" s="57">
        <f t="shared" si="7"/>
        <v>388.5075786</v>
      </c>
      <c r="Z128" s="58">
        <f t="shared" si="8"/>
        <v>0.04237288136</v>
      </c>
      <c r="AA128" s="57">
        <f t="shared" si="19"/>
        <v>71527.56206</v>
      </c>
      <c r="AB128" s="57">
        <f t="shared" si="95"/>
        <v>229.2194714</v>
      </c>
      <c r="AC128" s="57">
        <f t="shared" si="20"/>
        <v>-602.0016743</v>
      </c>
      <c r="AD128" s="58">
        <f t="shared" si="10"/>
        <v>-0.008416359471</v>
      </c>
      <c r="AE128" s="59">
        <f t="shared" si="11"/>
        <v>-0.06020016743</v>
      </c>
      <c r="AF128" s="60">
        <f t="shared" si="12"/>
        <v>1630.705201</v>
      </c>
      <c r="AG128" s="61">
        <f t="shared" si="13"/>
        <v>-554.6985733</v>
      </c>
    </row>
    <row r="129" ht="15.75" customHeight="1">
      <c r="A129" s="42">
        <v>44728.791666666664</v>
      </c>
      <c r="B129" s="43" t="s">
        <v>156</v>
      </c>
      <c r="C129" s="44">
        <v>0.7208</v>
      </c>
      <c r="D129" s="44">
        <v>0.1595</v>
      </c>
      <c r="E129" s="44">
        <v>0.1196</v>
      </c>
      <c r="F129" s="43">
        <v>1.62</v>
      </c>
      <c r="G129" s="43">
        <v>4.02</v>
      </c>
      <c r="H129" s="45">
        <v>4.53</v>
      </c>
      <c r="I129" s="46" t="s">
        <v>30</v>
      </c>
      <c r="J129" s="26">
        <v>72.08</v>
      </c>
      <c r="K129" s="26">
        <v>1.3873473917869035</v>
      </c>
      <c r="L129" s="47">
        <v>1.167696</v>
      </c>
      <c r="M129" s="48">
        <v>127.0</v>
      </c>
      <c r="N129" s="49">
        <v>92.0</v>
      </c>
      <c r="O129" s="50">
        <f t="shared" si="1"/>
        <v>0.7244094488</v>
      </c>
      <c r="P129" s="51">
        <f t="shared" si="15"/>
        <v>11076.00663</v>
      </c>
      <c r="Q129" s="52">
        <f t="shared" si="2"/>
        <v>276.9001657</v>
      </c>
      <c r="R129" s="52">
        <f t="shared" si="16"/>
        <v>32499.47682</v>
      </c>
      <c r="S129" s="53">
        <f t="shared" ref="S129:S130" si="96">Q129-(Q129*2)</f>
        <v>-276.9001657</v>
      </c>
      <c r="T129" s="53">
        <f t="shared" si="17"/>
        <v>799.1064617</v>
      </c>
      <c r="U129" s="54">
        <f t="shared" si="4"/>
        <v>0.02458828694</v>
      </c>
      <c r="V129" s="55">
        <f t="shared" si="5"/>
        <v>0.07991064617</v>
      </c>
      <c r="W129" s="56">
        <f t="shared" si="18"/>
        <v>9397.998326</v>
      </c>
      <c r="X129" s="57">
        <f t="shared" si="6"/>
        <v>234.9499581</v>
      </c>
      <c r="Y129" s="57">
        <f t="shared" si="7"/>
        <v>378.9515454</v>
      </c>
      <c r="Z129" s="58">
        <f t="shared" si="8"/>
        <v>0.04032258065</v>
      </c>
      <c r="AA129" s="57">
        <f t="shared" si="19"/>
        <v>71906.5136</v>
      </c>
      <c r="AB129" s="57">
        <f t="shared" ref="AB129:AB130" si="97">Y129-(Y129*2)</f>
        <v>-378.9515454</v>
      </c>
      <c r="AC129" s="57">
        <f t="shared" si="20"/>
        <v>-980.9532197</v>
      </c>
      <c r="AD129" s="58">
        <f t="shared" si="10"/>
        <v>-0.01364206343</v>
      </c>
      <c r="AE129" s="59">
        <f t="shared" si="11"/>
        <v>-0.09809532197</v>
      </c>
      <c r="AF129" s="60">
        <f t="shared" si="12"/>
        <v>1630.705201</v>
      </c>
      <c r="AG129" s="61">
        <f t="shared" si="13"/>
        <v>-831.598739</v>
      </c>
    </row>
    <row r="130" ht="15.75" customHeight="1">
      <c r="A130" s="42">
        <v>44728.84375</v>
      </c>
      <c r="B130" s="43" t="s">
        <v>157</v>
      </c>
      <c r="C130" s="44">
        <v>0.7256</v>
      </c>
      <c r="D130" s="44">
        <v>0.1577</v>
      </c>
      <c r="E130" s="44">
        <v>0.1167</v>
      </c>
      <c r="F130" s="43">
        <v>1.51</v>
      </c>
      <c r="G130" s="43">
        <v>4.25</v>
      </c>
      <c r="H130" s="45">
        <v>5.49</v>
      </c>
      <c r="I130" s="46" t="s">
        <v>30</v>
      </c>
      <c r="J130" s="26">
        <v>72.56</v>
      </c>
      <c r="K130" s="26">
        <v>1.3781697905181918</v>
      </c>
      <c r="L130" s="47">
        <v>1.095656</v>
      </c>
      <c r="M130" s="48">
        <v>128.0</v>
      </c>
      <c r="N130" s="49">
        <v>92.0</v>
      </c>
      <c r="O130" s="50">
        <f t="shared" si="1"/>
        <v>0.71875</v>
      </c>
      <c r="P130" s="51">
        <f t="shared" si="15"/>
        <v>10799.10646</v>
      </c>
      <c r="Q130" s="52">
        <f t="shared" si="2"/>
        <v>269.9776615</v>
      </c>
      <c r="R130" s="52">
        <f t="shared" si="16"/>
        <v>32769.45448</v>
      </c>
      <c r="S130" s="53">
        <f t="shared" si="96"/>
        <v>-269.9776615</v>
      </c>
      <c r="T130" s="53">
        <f t="shared" si="17"/>
        <v>529.1288001</v>
      </c>
      <c r="U130" s="54">
        <f t="shared" si="4"/>
        <v>0.01614701277</v>
      </c>
      <c r="V130" s="55">
        <f t="shared" si="5"/>
        <v>0.05291288001</v>
      </c>
      <c r="W130" s="56">
        <f t="shared" si="18"/>
        <v>9019.04678</v>
      </c>
      <c r="X130" s="57">
        <f t="shared" si="6"/>
        <v>225.4761695</v>
      </c>
      <c r="Y130" s="57">
        <f t="shared" si="7"/>
        <v>442.1101363</v>
      </c>
      <c r="Z130" s="58">
        <f t="shared" si="8"/>
        <v>0.04901960784</v>
      </c>
      <c r="AA130" s="57">
        <f t="shared" si="19"/>
        <v>72348.62374</v>
      </c>
      <c r="AB130" s="57">
        <f t="shared" si="97"/>
        <v>-442.1101363</v>
      </c>
      <c r="AC130" s="57">
        <f t="shared" si="20"/>
        <v>-1423.063356</v>
      </c>
      <c r="AD130" s="58">
        <f t="shared" si="10"/>
        <v>-0.01966952905</v>
      </c>
      <c r="AE130" s="59">
        <f t="shared" si="11"/>
        <v>-0.1423063356</v>
      </c>
      <c r="AF130" s="60">
        <f t="shared" si="12"/>
        <v>1630.705201</v>
      </c>
      <c r="AG130" s="61">
        <f t="shared" si="13"/>
        <v>-1101.5764</v>
      </c>
    </row>
    <row r="131" ht="15.75" customHeight="1">
      <c r="A131" s="42">
        <v>44728.916666666664</v>
      </c>
      <c r="B131" s="43" t="s">
        <v>158</v>
      </c>
      <c r="C131" s="44">
        <v>0.7577</v>
      </c>
      <c r="D131" s="44">
        <v>0.1609</v>
      </c>
      <c r="E131" s="44">
        <v>0.0813</v>
      </c>
      <c r="F131" s="43">
        <v>1.35</v>
      </c>
      <c r="G131" s="43">
        <v>4.86</v>
      </c>
      <c r="H131" s="45">
        <v>8.47</v>
      </c>
      <c r="I131" s="46" t="s">
        <v>30</v>
      </c>
      <c r="J131" s="26">
        <v>75.77000000000001</v>
      </c>
      <c r="K131" s="26">
        <v>1.3197835554968982</v>
      </c>
      <c r="L131" s="47">
        <v>1.0228950000000003</v>
      </c>
      <c r="M131" s="48">
        <v>129.0</v>
      </c>
      <c r="N131" s="49">
        <f t="shared" ref="N131:N137" si="98">N130+1</f>
        <v>93</v>
      </c>
      <c r="O131" s="50">
        <f t="shared" si="1"/>
        <v>0.7209302326</v>
      </c>
      <c r="P131" s="51">
        <f t="shared" si="15"/>
        <v>10529.1288</v>
      </c>
      <c r="Q131" s="52">
        <f t="shared" si="2"/>
        <v>263.22822</v>
      </c>
      <c r="R131" s="52">
        <f t="shared" si="16"/>
        <v>33032.6827</v>
      </c>
      <c r="S131" s="53">
        <f t="shared" ref="S131:S137" si="99">(F131-1)*Q131</f>
        <v>92.129877</v>
      </c>
      <c r="T131" s="53">
        <f t="shared" si="17"/>
        <v>621.2586771</v>
      </c>
      <c r="U131" s="54">
        <f t="shared" si="4"/>
        <v>0.01880739396</v>
      </c>
      <c r="V131" s="55">
        <f t="shared" si="5"/>
        <v>0.06212586771</v>
      </c>
      <c r="W131" s="56">
        <f t="shared" si="18"/>
        <v>8576.936644</v>
      </c>
      <c r="X131" s="57">
        <f t="shared" si="6"/>
        <v>214.4234161</v>
      </c>
      <c r="Y131" s="57">
        <f t="shared" si="7"/>
        <v>612.6383317</v>
      </c>
      <c r="Z131" s="58">
        <f t="shared" si="8"/>
        <v>0.07142857143</v>
      </c>
      <c r="AA131" s="57">
        <f t="shared" si="19"/>
        <v>72961.26207</v>
      </c>
      <c r="AB131" s="57">
        <f t="shared" ref="AB131:AB137" si="100">X131</f>
        <v>214.4234161</v>
      </c>
      <c r="AC131" s="57">
        <f t="shared" si="20"/>
        <v>-1208.63994</v>
      </c>
      <c r="AD131" s="58">
        <f t="shared" si="10"/>
        <v>-0.0165655021</v>
      </c>
      <c r="AE131" s="59">
        <f t="shared" si="11"/>
        <v>-0.120863994</v>
      </c>
      <c r="AF131" s="60">
        <f t="shared" si="12"/>
        <v>1630.705201</v>
      </c>
      <c r="AG131" s="61">
        <f t="shared" si="13"/>
        <v>-1009.446523</v>
      </c>
    </row>
    <row r="132" ht="15.75" customHeight="1">
      <c r="A132" s="42">
        <v>44729.375</v>
      </c>
      <c r="B132" s="43" t="s">
        <v>159</v>
      </c>
      <c r="C132" s="44">
        <v>0.7092</v>
      </c>
      <c r="D132" s="44">
        <v>0.1836</v>
      </c>
      <c r="E132" s="44">
        <v>0.1072</v>
      </c>
      <c r="F132" s="43">
        <v>1.51</v>
      </c>
      <c r="G132" s="43">
        <v>3.84</v>
      </c>
      <c r="H132" s="45">
        <v>5.65</v>
      </c>
      <c r="I132" s="46" t="s">
        <v>30</v>
      </c>
      <c r="J132" s="26">
        <v>70.92</v>
      </c>
      <c r="K132" s="26">
        <v>1.4100394811054708</v>
      </c>
      <c r="L132" s="47">
        <v>1.0708920000000002</v>
      </c>
      <c r="M132" s="48">
        <v>130.0</v>
      </c>
      <c r="N132" s="49">
        <f t="shared" si="98"/>
        <v>94</v>
      </c>
      <c r="O132" s="50">
        <f t="shared" si="1"/>
        <v>0.7230769231</v>
      </c>
      <c r="P132" s="51">
        <f t="shared" si="15"/>
        <v>10621.25868</v>
      </c>
      <c r="Q132" s="52">
        <f t="shared" si="2"/>
        <v>265.5314669</v>
      </c>
      <c r="R132" s="52">
        <f t="shared" si="16"/>
        <v>33298.21417</v>
      </c>
      <c r="S132" s="53">
        <f t="shared" si="99"/>
        <v>135.4210481</v>
      </c>
      <c r="T132" s="53">
        <f t="shared" si="17"/>
        <v>756.6797253</v>
      </c>
      <c r="U132" s="54">
        <f t="shared" si="4"/>
        <v>0.02272433354</v>
      </c>
      <c r="V132" s="55">
        <f t="shared" si="5"/>
        <v>0.07566797253</v>
      </c>
      <c r="W132" s="56">
        <f t="shared" si="18"/>
        <v>8791.36006</v>
      </c>
      <c r="X132" s="57">
        <f t="shared" si="6"/>
        <v>219.7840015</v>
      </c>
      <c r="Y132" s="57">
        <f t="shared" si="7"/>
        <v>430.9490226</v>
      </c>
      <c r="Z132" s="58">
        <f t="shared" si="8"/>
        <v>0.04901960784</v>
      </c>
      <c r="AA132" s="57">
        <f t="shared" si="19"/>
        <v>73392.21109</v>
      </c>
      <c r="AB132" s="57">
        <f t="shared" si="100"/>
        <v>219.7840015</v>
      </c>
      <c r="AC132" s="57">
        <f t="shared" si="20"/>
        <v>-988.8559384</v>
      </c>
      <c r="AD132" s="58">
        <f t="shared" si="10"/>
        <v>-0.01347358151</v>
      </c>
      <c r="AE132" s="59">
        <f t="shared" si="11"/>
        <v>-0.09888559384</v>
      </c>
      <c r="AF132" s="60">
        <f t="shared" si="12"/>
        <v>1630.705201</v>
      </c>
      <c r="AG132" s="61">
        <f t="shared" si="13"/>
        <v>-874.0254754</v>
      </c>
    </row>
    <row r="133" ht="15.75" customHeight="1">
      <c r="A133" s="42">
        <v>44730.625</v>
      </c>
      <c r="B133" s="43" t="s">
        <v>160</v>
      </c>
      <c r="C133" s="44">
        <v>0.7628</v>
      </c>
      <c r="D133" s="44">
        <v>0.1513</v>
      </c>
      <c r="E133" s="44">
        <v>0.086</v>
      </c>
      <c r="F133" s="43">
        <v>1.38</v>
      </c>
      <c r="G133" s="43">
        <v>4.51</v>
      </c>
      <c r="H133" s="45">
        <v>6.63</v>
      </c>
      <c r="I133" s="46" t="s">
        <v>30</v>
      </c>
      <c r="J133" s="26">
        <v>76.28</v>
      </c>
      <c r="K133" s="26">
        <v>1.3109596224436286</v>
      </c>
      <c r="L133" s="47">
        <v>1.052664</v>
      </c>
      <c r="M133" s="48">
        <v>131.0</v>
      </c>
      <c r="N133" s="49">
        <f t="shared" si="98"/>
        <v>95</v>
      </c>
      <c r="O133" s="50">
        <f t="shared" si="1"/>
        <v>0.7251908397</v>
      </c>
      <c r="P133" s="51">
        <f t="shared" si="15"/>
        <v>10756.67973</v>
      </c>
      <c r="Q133" s="52">
        <f t="shared" si="2"/>
        <v>268.9169931</v>
      </c>
      <c r="R133" s="52">
        <f t="shared" si="16"/>
        <v>33567.13116</v>
      </c>
      <c r="S133" s="53">
        <f t="shared" si="99"/>
        <v>102.1884574</v>
      </c>
      <c r="T133" s="53">
        <f t="shared" si="17"/>
        <v>858.8681826</v>
      </c>
      <c r="U133" s="54">
        <f t="shared" si="4"/>
        <v>0.02558658285</v>
      </c>
      <c r="V133" s="55">
        <f t="shared" si="5"/>
        <v>0.08588681826</v>
      </c>
      <c r="W133" s="56">
        <f t="shared" si="18"/>
        <v>9011.144062</v>
      </c>
      <c r="X133" s="57">
        <f t="shared" si="6"/>
        <v>225.2786015</v>
      </c>
      <c r="Y133" s="57">
        <f t="shared" si="7"/>
        <v>592.8384251</v>
      </c>
      <c r="Z133" s="58">
        <f t="shared" si="8"/>
        <v>0.06578947368</v>
      </c>
      <c r="AA133" s="57">
        <f t="shared" si="19"/>
        <v>73985.04952</v>
      </c>
      <c r="AB133" s="57">
        <f t="shared" si="100"/>
        <v>225.2786015</v>
      </c>
      <c r="AC133" s="57">
        <f t="shared" si="20"/>
        <v>-763.5773369</v>
      </c>
      <c r="AD133" s="58">
        <f t="shared" si="10"/>
        <v>-0.01032069779</v>
      </c>
      <c r="AE133" s="59">
        <f t="shared" si="11"/>
        <v>-0.07635773369</v>
      </c>
      <c r="AF133" s="60">
        <f t="shared" si="12"/>
        <v>1630.705201</v>
      </c>
      <c r="AG133" s="61">
        <f t="shared" si="13"/>
        <v>-771.837018</v>
      </c>
    </row>
    <row r="134" ht="15.75" customHeight="1">
      <c r="A134" s="42">
        <v>44730.625</v>
      </c>
      <c r="B134" s="43" t="s">
        <v>161</v>
      </c>
      <c r="C134" s="44">
        <v>0.7073</v>
      </c>
      <c r="D134" s="44">
        <v>0.1787</v>
      </c>
      <c r="E134" s="44">
        <v>0.1139</v>
      </c>
      <c r="F134" s="43">
        <v>1.47</v>
      </c>
      <c r="G134" s="43">
        <v>4.38</v>
      </c>
      <c r="H134" s="45">
        <v>5.32</v>
      </c>
      <c r="I134" s="46" t="s">
        <v>30</v>
      </c>
      <c r="J134" s="26">
        <v>70.73</v>
      </c>
      <c r="K134" s="26">
        <v>1.4138272303124557</v>
      </c>
      <c r="L134" s="47">
        <v>1.039731</v>
      </c>
      <c r="M134" s="48">
        <v>132.0</v>
      </c>
      <c r="N134" s="49">
        <f t="shared" si="98"/>
        <v>96</v>
      </c>
      <c r="O134" s="50">
        <f t="shared" si="1"/>
        <v>0.7272727273</v>
      </c>
      <c r="P134" s="51">
        <f t="shared" si="15"/>
        <v>10858.86818</v>
      </c>
      <c r="Q134" s="52">
        <f t="shared" si="2"/>
        <v>271.4717046</v>
      </c>
      <c r="R134" s="52">
        <f t="shared" si="16"/>
        <v>33838.60287</v>
      </c>
      <c r="S134" s="53">
        <f t="shared" si="99"/>
        <v>127.5917011</v>
      </c>
      <c r="T134" s="53">
        <f t="shared" si="17"/>
        <v>986.4598838</v>
      </c>
      <c r="U134" s="54">
        <f t="shared" si="4"/>
        <v>0.02915190936</v>
      </c>
      <c r="V134" s="55">
        <f t="shared" si="5"/>
        <v>0.09864598838</v>
      </c>
      <c r="W134" s="56">
        <f t="shared" si="18"/>
        <v>9236.422663</v>
      </c>
      <c r="X134" s="57">
        <f t="shared" si="6"/>
        <v>230.9105666</v>
      </c>
      <c r="Y134" s="57">
        <f t="shared" si="7"/>
        <v>491.2990778</v>
      </c>
      <c r="Z134" s="58">
        <f t="shared" si="8"/>
        <v>0.05319148936</v>
      </c>
      <c r="AA134" s="57">
        <f t="shared" si="19"/>
        <v>74476.34859</v>
      </c>
      <c r="AB134" s="57">
        <f t="shared" si="100"/>
        <v>230.9105666</v>
      </c>
      <c r="AC134" s="57">
        <f t="shared" si="20"/>
        <v>-532.6667703</v>
      </c>
      <c r="AD134" s="58">
        <f t="shared" si="10"/>
        <v>-0.00715216012</v>
      </c>
      <c r="AE134" s="59">
        <f t="shared" si="11"/>
        <v>-0.05326667703</v>
      </c>
      <c r="AF134" s="60">
        <f t="shared" si="12"/>
        <v>1630.705201</v>
      </c>
      <c r="AG134" s="61">
        <f t="shared" si="13"/>
        <v>-644.2453168</v>
      </c>
    </row>
    <row r="135" ht="15.75" customHeight="1">
      <c r="A135" s="42">
        <v>44731.833333333336</v>
      </c>
      <c r="B135" s="43" t="s">
        <v>162</v>
      </c>
      <c r="C135" s="44">
        <v>0.6997</v>
      </c>
      <c r="D135" s="44">
        <v>0.1859</v>
      </c>
      <c r="E135" s="44">
        <v>0.1144</v>
      </c>
      <c r="F135" s="43">
        <v>1.5</v>
      </c>
      <c r="G135" s="43">
        <v>4.4</v>
      </c>
      <c r="H135" s="45">
        <v>5.86</v>
      </c>
      <c r="I135" s="46" t="s">
        <v>30</v>
      </c>
      <c r="J135" s="26">
        <v>69.97</v>
      </c>
      <c r="K135" s="26">
        <v>1.4291839359725598</v>
      </c>
      <c r="L135" s="47">
        <v>1.04955</v>
      </c>
      <c r="M135" s="48">
        <v>133.0</v>
      </c>
      <c r="N135" s="49">
        <f t="shared" si="98"/>
        <v>97</v>
      </c>
      <c r="O135" s="50">
        <f t="shared" si="1"/>
        <v>0.7293233083</v>
      </c>
      <c r="P135" s="51">
        <f t="shared" si="15"/>
        <v>10986.45988</v>
      </c>
      <c r="Q135" s="52">
        <f t="shared" si="2"/>
        <v>274.6614971</v>
      </c>
      <c r="R135" s="52">
        <f t="shared" si="16"/>
        <v>34113.26437</v>
      </c>
      <c r="S135" s="53">
        <f t="shared" si="99"/>
        <v>137.3307485</v>
      </c>
      <c r="T135" s="53">
        <f t="shared" si="17"/>
        <v>1123.790632</v>
      </c>
      <c r="U135" s="54">
        <f t="shared" si="4"/>
        <v>0.03294292274</v>
      </c>
      <c r="V135" s="55">
        <f t="shared" si="5"/>
        <v>0.1123790632</v>
      </c>
      <c r="W135" s="56">
        <f t="shared" si="18"/>
        <v>9467.33323</v>
      </c>
      <c r="X135" s="57">
        <f t="shared" si="6"/>
        <v>236.6833307</v>
      </c>
      <c r="Y135" s="57">
        <f t="shared" si="7"/>
        <v>473.3666615</v>
      </c>
      <c r="Z135" s="58">
        <f t="shared" si="8"/>
        <v>0.05</v>
      </c>
      <c r="AA135" s="57">
        <f t="shared" si="19"/>
        <v>74949.71526</v>
      </c>
      <c r="AB135" s="57">
        <f t="shared" si="100"/>
        <v>236.6833307</v>
      </c>
      <c r="AC135" s="57">
        <f t="shared" si="20"/>
        <v>-295.9834395</v>
      </c>
      <c r="AD135" s="58">
        <f t="shared" si="10"/>
        <v>-0.003949093583</v>
      </c>
      <c r="AE135" s="59">
        <f t="shared" si="11"/>
        <v>-0.02959834395</v>
      </c>
      <c r="AF135" s="60">
        <f t="shared" si="12"/>
        <v>1630.705201</v>
      </c>
      <c r="AG135" s="61">
        <f t="shared" si="13"/>
        <v>-506.9145683</v>
      </c>
    </row>
    <row r="136" ht="15.75" customHeight="1">
      <c r="A136" s="66">
        <v>44737.958333333336</v>
      </c>
      <c r="B136" s="67" t="s">
        <v>163</v>
      </c>
      <c r="C136" s="68">
        <v>0.7355</v>
      </c>
      <c r="D136" s="68">
        <v>0.1723</v>
      </c>
      <c r="E136" s="68">
        <v>0.0922</v>
      </c>
      <c r="F136" s="67">
        <v>1.43</v>
      </c>
      <c r="G136" s="67">
        <v>4.39</v>
      </c>
      <c r="H136" s="67">
        <v>7.26</v>
      </c>
      <c r="I136" s="46" t="s">
        <v>30</v>
      </c>
      <c r="J136" s="26">
        <v>73.55000000000001</v>
      </c>
      <c r="K136" s="26">
        <v>1.3596193065941533</v>
      </c>
      <c r="L136" s="47">
        <v>1.0517650000000003</v>
      </c>
      <c r="M136" s="48">
        <v>134.0</v>
      </c>
      <c r="N136" s="49">
        <f t="shared" si="98"/>
        <v>98</v>
      </c>
      <c r="O136" s="50">
        <f t="shared" si="1"/>
        <v>0.7313432836</v>
      </c>
      <c r="P136" s="51">
        <f t="shared" si="15"/>
        <v>11123.79063</v>
      </c>
      <c r="Q136" s="52">
        <f t="shared" si="2"/>
        <v>278.0947658</v>
      </c>
      <c r="R136" s="52">
        <f t="shared" si="16"/>
        <v>34391.35913</v>
      </c>
      <c r="S136" s="53">
        <f t="shared" si="99"/>
        <v>119.5807493</v>
      </c>
      <c r="T136" s="53">
        <f t="shared" si="17"/>
        <v>1243.371382</v>
      </c>
      <c r="U136" s="54">
        <f t="shared" si="4"/>
        <v>0.03615359826</v>
      </c>
      <c r="V136" s="55">
        <f t="shared" si="5"/>
        <v>0.1243371382</v>
      </c>
      <c r="W136" s="56">
        <f t="shared" si="18"/>
        <v>9704.01656</v>
      </c>
      <c r="X136" s="57">
        <f t="shared" si="6"/>
        <v>242.600414</v>
      </c>
      <c r="Y136" s="57">
        <f t="shared" si="7"/>
        <v>564.1870093</v>
      </c>
      <c r="Z136" s="58">
        <f t="shared" si="8"/>
        <v>0.05813953488</v>
      </c>
      <c r="AA136" s="57">
        <f t="shared" si="19"/>
        <v>75513.90227</v>
      </c>
      <c r="AB136" s="57">
        <f t="shared" si="100"/>
        <v>242.600414</v>
      </c>
      <c r="AC136" s="57">
        <f t="shared" si="20"/>
        <v>-53.38302554</v>
      </c>
      <c r="AD136" s="58">
        <f t="shared" si="10"/>
        <v>-0.0007069297697</v>
      </c>
      <c r="AE136" s="59">
        <f t="shared" si="11"/>
        <v>-0.005338302554</v>
      </c>
      <c r="AF136" s="60">
        <f t="shared" si="12"/>
        <v>1630.705201</v>
      </c>
      <c r="AG136" s="61">
        <f t="shared" si="13"/>
        <v>-387.333819</v>
      </c>
    </row>
    <row r="137" ht="15.75" customHeight="1">
      <c r="A137" s="42">
        <v>44740.958333333336</v>
      </c>
      <c r="B137" s="43" t="s">
        <v>164</v>
      </c>
      <c r="C137" s="44">
        <v>0.7177</v>
      </c>
      <c r="D137" s="44">
        <v>0.1885</v>
      </c>
      <c r="E137" s="44">
        <v>0.0938</v>
      </c>
      <c r="F137" s="43">
        <v>1.4</v>
      </c>
      <c r="G137" s="43">
        <v>4.08</v>
      </c>
      <c r="H137" s="45">
        <v>8.08</v>
      </c>
      <c r="I137" s="46" t="s">
        <v>30</v>
      </c>
      <c r="J137" s="26">
        <v>71.77</v>
      </c>
      <c r="K137" s="26">
        <v>1.3933398355858995</v>
      </c>
      <c r="L137" s="47">
        <v>1.0047799999999998</v>
      </c>
      <c r="M137" s="48">
        <v>135.0</v>
      </c>
      <c r="N137" s="49">
        <f t="shared" si="98"/>
        <v>99</v>
      </c>
      <c r="O137" s="50">
        <f t="shared" si="1"/>
        <v>0.7333333333</v>
      </c>
      <c r="P137" s="51">
        <f t="shared" si="15"/>
        <v>11243.37138</v>
      </c>
      <c r="Q137" s="52">
        <f t="shared" si="2"/>
        <v>281.0842845</v>
      </c>
      <c r="R137" s="52">
        <f t="shared" si="16"/>
        <v>34672.44342</v>
      </c>
      <c r="S137" s="53">
        <f t="shared" si="99"/>
        <v>112.4337138</v>
      </c>
      <c r="T137" s="53">
        <f t="shared" si="17"/>
        <v>1355.805095</v>
      </c>
      <c r="U137" s="54">
        <f t="shared" si="4"/>
        <v>0.03910324632</v>
      </c>
      <c r="V137" s="55">
        <f t="shared" si="5"/>
        <v>0.1355805095</v>
      </c>
      <c r="W137" s="56">
        <f t="shared" si="18"/>
        <v>9946.616974</v>
      </c>
      <c r="X137" s="57">
        <f t="shared" si="6"/>
        <v>248.6654244</v>
      </c>
      <c r="Y137" s="57">
        <f t="shared" si="7"/>
        <v>621.6635609</v>
      </c>
      <c r="Z137" s="58">
        <f t="shared" si="8"/>
        <v>0.0625</v>
      </c>
      <c r="AA137" s="57">
        <f t="shared" si="19"/>
        <v>76135.56583</v>
      </c>
      <c r="AB137" s="57">
        <f t="shared" si="100"/>
        <v>248.6654244</v>
      </c>
      <c r="AC137" s="57">
        <f t="shared" si="20"/>
        <v>195.2823988</v>
      </c>
      <c r="AD137" s="58">
        <f t="shared" si="10"/>
        <v>0.002564930026</v>
      </c>
      <c r="AE137" s="59">
        <f t="shared" si="11"/>
        <v>0.01952823988</v>
      </c>
      <c r="AF137" s="60">
        <f t="shared" si="12"/>
        <v>1630.705201</v>
      </c>
      <c r="AG137" s="61">
        <f t="shared" si="13"/>
        <v>-274.9001052</v>
      </c>
    </row>
    <row r="138" ht="15.75" customHeight="1">
      <c r="A138" s="42">
        <v>44741.375</v>
      </c>
      <c r="B138" s="43" t="s">
        <v>165</v>
      </c>
      <c r="C138" s="44">
        <v>0.8572</v>
      </c>
      <c r="D138" s="44">
        <v>0.1039</v>
      </c>
      <c r="E138" s="44">
        <v>0.0389</v>
      </c>
      <c r="F138" s="63">
        <v>1.25</v>
      </c>
      <c r="G138" s="63">
        <v>5.74</v>
      </c>
      <c r="H138" s="65">
        <v>9.36</v>
      </c>
      <c r="I138" s="46" t="s">
        <v>30</v>
      </c>
      <c r="J138" s="26">
        <v>85.72</v>
      </c>
      <c r="K138" s="26">
        <v>1.1665888940737286</v>
      </c>
      <c r="L138" s="47">
        <v>1.0715</v>
      </c>
      <c r="M138" s="48">
        <v>136.0</v>
      </c>
      <c r="N138" s="49">
        <v>99.0</v>
      </c>
      <c r="O138" s="50">
        <f t="shared" si="1"/>
        <v>0.7279411765</v>
      </c>
      <c r="P138" s="51">
        <f t="shared" si="15"/>
        <v>11355.8051</v>
      </c>
      <c r="Q138" s="52">
        <f t="shared" si="2"/>
        <v>283.8951274</v>
      </c>
      <c r="R138" s="52">
        <f t="shared" si="16"/>
        <v>34956.33854</v>
      </c>
      <c r="S138" s="53">
        <f>Q138-(Q138*2)</f>
        <v>-283.8951274</v>
      </c>
      <c r="T138" s="53">
        <f t="shared" si="17"/>
        <v>1071.909968</v>
      </c>
      <c r="U138" s="54">
        <f t="shared" si="4"/>
        <v>0.03066425183</v>
      </c>
      <c r="V138" s="55">
        <f t="shared" si="5"/>
        <v>0.1071909968</v>
      </c>
      <c r="W138" s="56">
        <f t="shared" si="18"/>
        <v>10195.2824</v>
      </c>
      <c r="X138" s="57">
        <f t="shared" si="6"/>
        <v>254.88206</v>
      </c>
      <c r="Y138" s="57">
        <f t="shared" si="7"/>
        <v>1019.52824</v>
      </c>
      <c r="Z138" s="58">
        <f t="shared" si="8"/>
        <v>0.1</v>
      </c>
      <c r="AA138" s="57">
        <f t="shared" si="19"/>
        <v>77155.09407</v>
      </c>
      <c r="AB138" s="57">
        <f>Y138-(Y138*2)</f>
        <v>-1019.52824</v>
      </c>
      <c r="AC138" s="57">
        <f t="shared" si="20"/>
        <v>-824.2458411</v>
      </c>
      <c r="AD138" s="58">
        <f t="shared" si="10"/>
        <v>-0.0106829737</v>
      </c>
      <c r="AE138" s="59">
        <f t="shared" si="11"/>
        <v>-0.08242458411</v>
      </c>
      <c r="AF138" s="60">
        <f t="shared" si="12"/>
        <v>1630.705201</v>
      </c>
      <c r="AG138" s="61">
        <f t="shared" si="13"/>
        <v>-558.7952325</v>
      </c>
    </row>
    <row r="139" ht="15.75" customHeight="1">
      <c r="A139" s="42">
        <v>44743.041666666664</v>
      </c>
      <c r="B139" s="43" t="s">
        <v>166</v>
      </c>
      <c r="C139" s="44">
        <v>0.7097</v>
      </c>
      <c r="D139" s="44">
        <v>0.1936</v>
      </c>
      <c r="E139" s="44">
        <v>0.0967</v>
      </c>
      <c r="F139" s="43">
        <v>1.76</v>
      </c>
      <c r="G139" s="63">
        <v>3.39</v>
      </c>
      <c r="H139" s="65">
        <v>4.08</v>
      </c>
      <c r="I139" s="46" t="s">
        <v>30</v>
      </c>
      <c r="J139" s="26">
        <v>70.97</v>
      </c>
      <c r="K139" s="26">
        <v>1.409046075806679</v>
      </c>
      <c r="L139" s="47">
        <v>1.249072</v>
      </c>
      <c r="M139" s="48">
        <v>137.0</v>
      </c>
      <c r="N139" s="49">
        <f t="shared" ref="N139:N140" si="101">N138+1</f>
        <v>100</v>
      </c>
      <c r="O139" s="50">
        <f t="shared" si="1"/>
        <v>0.7299270073</v>
      </c>
      <c r="P139" s="51">
        <f t="shared" si="15"/>
        <v>11071.90997</v>
      </c>
      <c r="Q139" s="52">
        <f t="shared" si="2"/>
        <v>276.7977492</v>
      </c>
      <c r="R139" s="52">
        <f t="shared" si="16"/>
        <v>35233.13629</v>
      </c>
      <c r="S139" s="53">
        <f t="shared" ref="S139:S140" si="102">(F139-1)*Q139</f>
        <v>210.3662894</v>
      </c>
      <c r="T139" s="53">
        <f t="shared" si="17"/>
        <v>1282.276257</v>
      </c>
      <c r="U139" s="54">
        <f t="shared" si="4"/>
        <v>0.03639404244</v>
      </c>
      <c r="V139" s="55">
        <f t="shared" si="5"/>
        <v>0.1282276257</v>
      </c>
      <c r="W139" s="56">
        <f t="shared" si="18"/>
        <v>9175.754159</v>
      </c>
      <c r="X139" s="57">
        <f t="shared" si="6"/>
        <v>229.393854</v>
      </c>
      <c r="Y139" s="57">
        <f t="shared" si="7"/>
        <v>301.8340184</v>
      </c>
      <c r="Z139" s="58">
        <f t="shared" si="8"/>
        <v>0.03289473684</v>
      </c>
      <c r="AA139" s="57">
        <f t="shared" si="19"/>
        <v>77456.92808</v>
      </c>
      <c r="AB139" s="57">
        <f t="shared" ref="AB139:AB140" si="103">X139</f>
        <v>229.393854</v>
      </c>
      <c r="AC139" s="57">
        <f t="shared" si="20"/>
        <v>-594.8519871</v>
      </c>
      <c r="AD139" s="58">
        <f t="shared" si="10"/>
        <v>-0.007679777675</v>
      </c>
      <c r="AE139" s="59">
        <f t="shared" si="11"/>
        <v>-0.05948519871</v>
      </c>
      <c r="AF139" s="60">
        <f t="shared" si="12"/>
        <v>1630.705201</v>
      </c>
      <c r="AG139" s="61">
        <f t="shared" si="13"/>
        <v>-348.4289432</v>
      </c>
    </row>
    <row r="140" ht="15.75" customHeight="1">
      <c r="A140" s="42">
        <v>44743.520833333336</v>
      </c>
      <c r="B140" s="43" t="s">
        <v>167</v>
      </c>
      <c r="C140" s="44">
        <v>0.8331</v>
      </c>
      <c r="D140" s="44">
        <v>0.1216</v>
      </c>
      <c r="E140" s="44">
        <v>0.0452</v>
      </c>
      <c r="F140" s="43">
        <v>1.48</v>
      </c>
      <c r="G140" s="43">
        <v>4.02</v>
      </c>
      <c r="H140" s="45">
        <v>5.55</v>
      </c>
      <c r="I140" s="46" t="s">
        <v>30</v>
      </c>
      <c r="J140" s="26">
        <v>83.31</v>
      </c>
      <c r="K140" s="26">
        <v>1.2003360941063497</v>
      </c>
      <c r="L140" s="47">
        <v>1.2329880000000002</v>
      </c>
      <c r="M140" s="48">
        <v>138.0</v>
      </c>
      <c r="N140" s="49">
        <f t="shared" si="101"/>
        <v>101</v>
      </c>
      <c r="O140" s="50">
        <f t="shared" si="1"/>
        <v>0.731884058</v>
      </c>
      <c r="P140" s="51">
        <f t="shared" si="15"/>
        <v>11282.27626</v>
      </c>
      <c r="Q140" s="52">
        <f t="shared" si="2"/>
        <v>282.0569064</v>
      </c>
      <c r="R140" s="52">
        <f t="shared" si="16"/>
        <v>35515.1932</v>
      </c>
      <c r="S140" s="53">
        <f t="shared" si="102"/>
        <v>135.3873151</v>
      </c>
      <c r="T140" s="53">
        <f t="shared" si="17"/>
        <v>1417.663573</v>
      </c>
      <c r="U140" s="54">
        <f t="shared" si="4"/>
        <v>0.03991710152</v>
      </c>
      <c r="V140" s="55">
        <f t="shared" si="5"/>
        <v>0.1417663573</v>
      </c>
      <c r="W140" s="56">
        <f t="shared" si="18"/>
        <v>9405.148013</v>
      </c>
      <c r="X140" s="57">
        <f t="shared" si="6"/>
        <v>235.1287003</v>
      </c>
      <c r="Y140" s="57">
        <f t="shared" si="7"/>
        <v>489.851459</v>
      </c>
      <c r="Z140" s="58">
        <f t="shared" si="8"/>
        <v>0.05208333333</v>
      </c>
      <c r="AA140" s="57">
        <f t="shared" si="19"/>
        <v>77946.77954</v>
      </c>
      <c r="AB140" s="57">
        <f t="shared" si="103"/>
        <v>235.1287003</v>
      </c>
      <c r="AC140" s="57">
        <f t="shared" si="20"/>
        <v>-359.7232868</v>
      </c>
      <c r="AD140" s="58">
        <f t="shared" si="10"/>
        <v>-0.004614985877</v>
      </c>
      <c r="AE140" s="59">
        <f t="shared" si="11"/>
        <v>-0.03597232868</v>
      </c>
      <c r="AF140" s="60">
        <f t="shared" si="12"/>
        <v>1630.705201</v>
      </c>
      <c r="AG140" s="61">
        <f t="shared" si="13"/>
        <v>-213.0416281</v>
      </c>
    </row>
    <row r="141" ht="15.75" customHeight="1">
      <c r="A141" s="42">
        <v>44743.84375</v>
      </c>
      <c r="B141" s="43" t="s">
        <v>168</v>
      </c>
      <c r="C141" s="44">
        <v>0.7743</v>
      </c>
      <c r="D141" s="44">
        <v>0.1333</v>
      </c>
      <c r="E141" s="44">
        <v>0.0924</v>
      </c>
      <c r="F141" s="43">
        <v>1.44</v>
      </c>
      <c r="G141" s="43">
        <v>4.55</v>
      </c>
      <c r="H141" s="45">
        <v>5.28</v>
      </c>
      <c r="I141" s="46" t="s">
        <v>30</v>
      </c>
      <c r="J141" s="26">
        <v>77.42999999999999</v>
      </c>
      <c r="K141" s="26">
        <v>1.2914890869172158</v>
      </c>
      <c r="L141" s="47">
        <v>1.1149919999999998</v>
      </c>
      <c r="M141" s="48">
        <v>139.0</v>
      </c>
      <c r="N141" s="49">
        <v>101.0</v>
      </c>
      <c r="O141" s="50">
        <f t="shared" si="1"/>
        <v>0.726618705</v>
      </c>
      <c r="P141" s="51">
        <f t="shared" si="15"/>
        <v>11417.66357</v>
      </c>
      <c r="Q141" s="52">
        <f t="shared" si="2"/>
        <v>285.4415893</v>
      </c>
      <c r="R141" s="52">
        <f t="shared" si="16"/>
        <v>35800.63479</v>
      </c>
      <c r="S141" s="53">
        <f>Q141-(Q141*2)</f>
        <v>-285.4415893</v>
      </c>
      <c r="T141" s="53">
        <f t="shared" si="17"/>
        <v>1132.221983</v>
      </c>
      <c r="U141" s="54">
        <f t="shared" si="4"/>
        <v>0.03162575161</v>
      </c>
      <c r="V141" s="55">
        <f t="shared" si="5"/>
        <v>0.1132221983</v>
      </c>
      <c r="W141" s="56">
        <f t="shared" si="18"/>
        <v>9640.276713</v>
      </c>
      <c r="X141" s="57">
        <f t="shared" si="6"/>
        <v>241.0069178</v>
      </c>
      <c r="Y141" s="57">
        <f t="shared" si="7"/>
        <v>547.7429951</v>
      </c>
      <c r="Z141" s="58">
        <f t="shared" si="8"/>
        <v>0.05681818182</v>
      </c>
      <c r="AA141" s="57">
        <f t="shared" si="19"/>
        <v>78494.52254</v>
      </c>
      <c r="AB141" s="57">
        <f>Y141-(Y141*2)</f>
        <v>-547.7429951</v>
      </c>
      <c r="AC141" s="57">
        <f t="shared" si="20"/>
        <v>-907.4662818</v>
      </c>
      <c r="AD141" s="58">
        <f t="shared" si="10"/>
        <v>-0.0115608867</v>
      </c>
      <c r="AE141" s="59">
        <f t="shared" si="11"/>
        <v>-0.09074662818</v>
      </c>
      <c r="AF141" s="60">
        <f t="shared" si="12"/>
        <v>1630.705201</v>
      </c>
      <c r="AG141" s="61">
        <f t="shared" si="13"/>
        <v>-498.4832174</v>
      </c>
    </row>
    <row r="142" ht="15.75" customHeight="1">
      <c r="A142" s="42">
        <v>44744.916666666664</v>
      </c>
      <c r="B142" s="43" t="s">
        <v>169</v>
      </c>
      <c r="C142" s="44">
        <v>0.7004</v>
      </c>
      <c r="D142" s="44">
        <v>0.194</v>
      </c>
      <c r="E142" s="44">
        <v>0.1056</v>
      </c>
      <c r="F142" s="43">
        <v>1.68</v>
      </c>
      <c r="G142" s="43">
        <v>3.5</v>
      </c>
      <c r="H142" s="45">
        <v>4.68</v>
      </c>
      <c r="I142" s="46" t="s">
        <v>30</v>
      </c>
      <c r="J142" s="26">
        <v>70.03999999999999</v>
      </c>
      <c r="K142" s="26">
        <v>1.4277555682467162</v>
      </c>
      <c r="L142" s="47">
        <v>1.176672</v>
      </c>
      <c r="M142" s="48">
        <v>140.0</v>
      </c>
      <c r="N142" s="49">
        <f t="shared" ref="N142:N152" si="104">N141+1</f>
        <v>102</v>
      </c>
      <c r="O142" s="50">
        <f t="shared" si="1"/>
        <v>0.7285714286</v>
      </c>
      <c r="P142" s="51">
        <f t="shared" si="15"/>
        <v>11132.22198</v>
      </c>
      <c r="Q142" s="52">
        <f t="shared" si="2"/>
        <v>278.3055496</v>
      </c>
      <c r="R142" s="52">
        <f t="shared" si="16"/>
        <v>36078.94034</v>
      </c>
      <c r="S142" s="53">
        <f t="shared" ref="S142:S152" si="105">(F142-1)*Q142</f>
        <v>189.2477737</v>
      </c>
      <c r="T142" s="53">
        <f t="shared" si="17"/>
        <v>1321.469757</v>
      </c>
      <c r="U142" s="54">
        <f t="shared" si="4"/>
        <v>0.03662717764</v>
      </c>
      <c r="V142" s="55">
        <f t="shared" si="5"/>
        <v>0.1321469757</v>
      </c>
      <c r="W142" s="56">
        <f t="shared" si="18"/>
        <v>9092.533718</v>
      </c>
      <c r="X142" s="57">
        <f t="shared" si="6"/>
        <v>227.313343</v>
      </c>
      <c r="Y142" s="57">
        <f t="shared" si="7"/>
        <v>334.2843279</v>
      </c>
      <c r="Z142" s="58">
        <f t="shared" si="8"/>
        <v>0.03676470588</v>
      </c>
      <c r="AA142" s="57">
        <f t="shared" si="19"/>
        <v>78828.80687</v>
      </c>
      <c r="AB142" s="57">
        <f t="shared" ref="AB142:AB152" si="106">X142</f>
        <v>227.313343</v>
      </c>
      <c r="AC142" s="57">
        <f t="shared" si="20"/>
        <v>-680.1529389</v>
      </c>
      <c r="AD142" s="58">
        <f t="shared" si="10"/>
        <v>-0.008628228257</v>
      </c>
      <c r="AE142" s="59">
        <f t="shared" si="11"/>
        <v>-0.06801529389</v>
      </c>
      <c r="AF142" s="60">
        <f t="shared" si="12"/>
        <v>1630.705201</v>
      </c>
      <c r="AG142" s="61">
        <f t="shared" si="13"/>
        <v>-309.2354437</v>
      </c>
    </row>
    <row r="143" ht="15.75" customHeight="1">
      <c r="A143" s="42">
        <v>44745.833333333336</v>
      </c>
      <c r="B143" s="43" t="s">
        <v>170</v>
      </c>
      <c r="C143" s="44">
        <v>0.6974</v>
      </c>
      <c r="D143" s="44">
        <v>0.1794</v>
      </c>
      <c r="E143" s="44">
        <v>0.1231</v>
      </c>
      <c r="F143" s="43">
        <v>1.61</v>
      </c>
      <c r="G143" s="43">
        <v>3.39</v>
      </c>
      <c r="H143" s="45">
        <v>4.66</v>
      </c>
      <c r="I143" s="46" t="s">
        <v>30</v>
      </c>
      <c r="J143" s="26">
        <v>69.74</v>
      </c>
      <c r="K143" s="26">
        <v>1.433897332950961</v>
      </c>
      <c r="L143" s="47">
        <v>1.1228139999999998</v>
      </c>
      <c r="M143" s="48">
        <v>141.0</v>
      </c>
      <c r="N143" s="49">
        <f t="shared" si="104"/>
        <v>103</v>
      </c>
      <c r="O143" s="50">
        <f t="shared" si="1"/>
        <v>0.7304964539</v>
      </c>
      <c r="P143" s="51">
        <f t="shared" si="15"/>
        <v>11321.46976</v>
      </c>
      <c r="Q143" s="52">
        <f t="shared" si="2"/>
        <v>283.0367439</v>
      </c>
      <c r="R143" s="52">
        <f t="shared" si="16"/>
        <v>36361.97708</v>
      </c>
      <c r="S143" s="53">
        <f t="shared" si="105"/>
        <v>172.6524138</v>
      </c>
      <c r="T143" s="53">
        <f t="shared" si="17"/>
        <v>1494.122171</v>
      </c>
      <c r="U143" s="54">
        <f t="shared" si="4"/>
        <v>0.04109023465</v>
      </c>
      <c r="V143" s="55">
        <f t="shared" si="5"/>
        <v>0.1494122171</v>
      </c>
      <c r="W143" s="56">
        <f t="shared" si="18"/>
        <v>9319.847061</v>
      </c>
      <c r="X143" s="57">
        <f t="shared" si="6"/>
        <v>232.9961765</v>
      </c>
      <c r="Y143" s="57">
        <f t="shared" si="7"/>
        <v>381.9609451</v>
      </c>
      <c r="Z143" s="58">
        <f t="shared" si="8"/>
        <v>0.04098360656</v>
      </c>
      <c r="AA143" s="57">
        <f t="shared" si="19"/>
        <v>79210.76781</v>
      </c>
      <c r="AB143" s="57">
        <f t="shared" si="106"/>
        <v>232.9961765</v>
      </c>
      <c r="AC143" s="57">
        <f t="shared" si="20"/>
        <v>-447.1567624</v>
      </c>
      <c r="AD143" s="58">
        <f t="shared" si="10"/>
        <v>-0.005645151218</v>
      </c>
      <c r="AE143" s="59">
        <f t="shared" si="11"/>
        <v>-0.04471567624</v>
      </c>
      <c r="AF143" s="60">
        <f t="shared" si="12"/>
        <v>1630.705201</v>
      </c>
      <c r="AG143" s="61">
        <f t="shared" si="13"/>
        <v>-136.5830299</v>
      </c>
    </row>
    <row r="144" ht="15.75" customHeight="1">
      <c r="A144" s="42">
        <v>44745.875</v>
      </c>
      <c r="B144" s="43" t="s">
        <v>171</v>
      </c>
      <c r="C144" s="44">
        <v>0.6945</v>
      </c>
      <c r="D144" s="44">
        <v>0.1895</v>
      </c>
      <c r="E144" s="44">
        <v>0.1161</v>
      </c>
      <c r="F144" s="43">
        <v>1.71</v>
      </c>
      <c r="G144" s="43">
        <v>3.57</v>
      </c>
      <c r="H144" s="45">
        <v>4.11</v>
      </c>
      <c r="I144" s="46" t="s">
        <v>30</v>
      </c>
      <c r="J144" s="26">
        <v>69.45</v>
      </c>
      <c r="K144" s="26">
        <v>1.4398848092152627</v>
      </c>
      <c r="L144" s="47">
        <v>1.187595</v>
      </c>
      <c r="M144" s="48">
        <v>142.0</v>
      </c>
      <c r="N144" s="49">
        <f t="shared" si="104"/>
        <v>104</v>
      </c>
      <c r="O144" s="50">
        <f t="shared" si="1"/>
        <v>0.7323943662</v>
      </c>
      <c r="P144" s="51">
        <f t="shared" si="15"/>
        <v>11494.12217</v>
      </c>
      <c r="Q144" s="52">
        <f t="shared" si="2"/>
        <v>287.3530543</v>
      </c>
      <c r="R144" s="52">
        <f t="shared" si="16"/>
        <v>36649.33014</v>
      </c>
      <c r="S144" s="53">
        <f t="shared" si="105"/>
        <v>204.0206685</v>
      </c>
      <c r="T144" s="53">
        <f t="shared" si="17"/>
        <v>1698.142839</v>
      </c>
      <c r="U144" s="54">
        <f t="shared" si="4"/>
        <v>0.04633489433</v>
      </c>
      <c r="V144" s="55">
        <f t="shared" si="5"/>
        <v>0.1698142839</v>
      </c>
      <c r="W144" s="56">
        <f t="shared" si="18"/>
        <v>9552.843238</v>
      </c>
      <c r="X144" s="57">
        <f t="shared" si="6"/>
        <v>238.8210809</v>
      </c>
      <c r="Y144" s="57">
        <f t="shared" si="7"/>
        <v>336.3677196</v>
      </c>
      <c r="Z144" s="58">
        <f t="shared" si="8"/>
        <v>0.03521126761</v>
      </c>
      <c r="AA144" s="57">
        <f t="shared" si="19"/>
        <v>79547.13553</v>
      </c>
      <c r="AB144" s="57">
        <f t="shared" si="106"/>
        <v>238.8210809</v>
      </c>
      <c r="AC144" s="57">
        <f t="shared" si="20"/>
        <v>-208.3356814</v>
      </c>
      <c r="AD144" s="58">
        <f t="shared" si="10"/>
        <v>-0.002619021792</v>
      </c>
      <c r="AE144" s="59">
        <f t="shared" si="11"/>
        <v>-0.02083356814</v>
      </c>
      <c r="AF144" s="60">
        <f t="shared" si="12"/>
        <v>1698.142839</v>
      </c>
      <c r="AG144" s="61">
        <f t="shared" si="13"/>
        <v>0</v>
      </c>
    </row>
    <row r="145" ht="15.75" customHeight="1">
      <c r="A145" s="42">
        <v>44747.479166666664</v>
      </c>
      <c r="B145" s="43" t="s">
        <v>172</v>
      </c>
      <c r="C145" s="44">
        <v>0.6953</v>
      </c>
      <c r="D145" s="44">
        <v>0.2004</v>
      </c>
      <c r="E145" s="44">
        <v>0.1043</v>
      </c>
      <c r="F145" s="43">
        <v>1.58</v>
      </c>
      <c r="G145" s="43">
        <v>3.98</v>
      </c>
      <c r="H145" s="45">
        <v>5.21</v>
      </c>
      <c r="I145" s="46" t="s">
        <v>30</v>
      </c>
      <c r="J145" s="26">
        <v>69.53</v>
      </c>
      <c r="K145" s="26">
        <v>1.4382281029771322</v>
      </c>
      <c r="L145" s="47">
        <v>1.098574</v>
      </c>
      <c r="M145" s="48">
        <v>143.0</v>
      </c>
      <c r="N145" s="49">
        <f t="shared" si="104"/>
        <v>105</v>
      </c>
      <c r="O145" s="50">
        <f t="shared" si="1"/>
        <v>0.7342657343</v>
      </c>
      <c r="P145" s="51">
        <f t="shared" si="15"/>
        <v>11698.14284</v>
      </c>
      <c r="Q145" s="52">
        <f t="shared" si="2"/>
        <v>292.453571</v>
      </c>
      <c r="R145" s="52">
        <f t="shared" si="16"/>
        <v>36941.78371</v>
      </c>
      <c r="S145" s="53">
        <f t="shared" si="105"/>
        <v>169.6230712</v>
      </c>
      <c r="T145" s="53">
        <f t="shared" si="17"/>
        <v>1867.76591</v>
      </c>
      <c r="U145" s="54">
        <f t="shared" si="4"/>
        <v>0.05055971106</v>
      </c>
      <c r="V145" s="55">
        <f t="shared" si="5"/>
        <v>0.186776591</v>
      </c>
      <c r="W145" s="56">
        <f t="shared" si="18"/>
        <v>9791.664319</v>
      </c>
      <c r="X145" s="57">
        <f t="shared" si="6"/>
        <v>244.791608</v>
      </c>
      <c r="Y145" s="57">
        <f t="shared" si="7"/>
        <v>422.0544965</v>
      </c>
      <c r="Z145" s="58">
        <f t="shared" si="8"/>
        <v>0.04310344828</v>
      </c>
      <c r="AA145" s="57">
        <f t="shared" si="19"/>
        <v>79969.19003</v>
      </c>
      <c r="AB145" s="57">
        <f t="shared" si="106"/>
        <v>244.791608</v>
      </c>
      <c r="AC145" s="57">
        <f t="shared" si="20"/>
        <v>36.45592655</v>
      </c>
      <c r="AD145" s="58">
        <f t="shared" si="10"/>
        <v>0.0004558746505</v>
      </c>
      <c r="AE145" s="59">
        <f t="shared" si="11"/>
        <v>0.003645592655</v>
      </c>
      <c r="AF145" s="60">
        <f t="shared" si="12"/>
        <v>1867.76591</v>
      </c>
      <c r="AG145" s="61">
        <f t="shared" si="13"/>
        <v>0</v>
      </c>
    </row>
    <row r="146" ht="15.75" customHeight="1">
      <c r="A146" s="42">
        <v>44747.96875</v>
      </c>
      <c r="B146" s="43" t="s">
        <v>173</v>
      </c>
      <c r="C146" s="44">
        <v>0.7955</v>
      </c>
      <c r="D146" s="44">
        <v>0.125</v>
      </c>
      <c r="E146" s="44">
        <v>0.0794</v>
      </c>
      <c r="F146" s="43">
        <v>1.61</v>
      </c>
      <c r="G146" s="43">
        <v>3.89</v>
      </c>
      <c r="H146" s="45">
        <v>4.57</v>
      </c>
      <c r="I146" s="46" t="s">
        <v>30</v>
      </c>
      <c r="J146" s="26">
        <v>79.55</v>
      </c>
      <c r="K146" s="26">
        <v>1.257071024512885</v>
      </c>
      <c r="L146" s="47">
        <v>1.2807549999999999</v>
      </c>
      <c r="M146" s="48">
        <v>144.0</v>
      </c>
      <c r="N146" s="49">
        <f t="shared" si="104"/>
        <v>106</v>
      </c>
      <c r="O146" s="50">
        <f t="shared" si="1"/>
        <v>0.7361111111</v>
      </c>
      <c r="P146" s="51">
        <f t="shared" si="15"/>
        <v>11867.76591</v>
      </c>
      <c r="Q146" s="52">
        <f t="shared" si="2"/>
        <v>296.6941478</v>
      </c>
      <c r="R146" s="52">
        <f t="shared" si="16"/>
        <v>37238.47786</v>
      </c>
      <c r="S146" s="53">
        <f t="shared" si="105"/>
        <v>180.9834301</v>
      </c>
      <c r="T146" s="53">
        <f t="shared" si="17"/>
        <v>2048.749341</v>
      </c>
      <c r="U146" s="54">
        <f t="shared" si="4"/>
        <v>0.05501700012</v>
      </c>
      <c r="V146" s="55">
        <f t="shared" si="5"/>
        <v>0.2048749341</v>
      </c>
      <c r="W146" s="56">
        <f t="shared" si="18"/>
        <v>10036.45593</v>
      </c>
      <c r="X146" s="57">
        <f t="shared" si="6"/>
        <v>250.9113982</v>
      </c>
      <c r="Y146" s="57">
        <f t="shared" si="7"/>
        <v>411.3301609</v>
      </c>
      <c r="Z146" s="58">
        <f t="shared" si="8"/>
        <v>0.04098360656</v>
      </c>
      <c r="AA146" s="57">
        <f t="shared" si="19"/>
        <v>80380.52019</v>
      </c>
      <c r="AB146" s="57">
        <f t="shared" si="106"/>
        <v>250.9113982</v>
      </c>
      <c r="AC146" s="57">
        <f t="shared" si="20"/>
        <v>287.3673247</v>
      </c>
      <c r="AD146" s="58">
        <f t="shared" si="10"/>
        <v>0.003575086651</v>
      </c>
      <c r="AE146" s="59">
        <f t="shared" si="11"/>
        <v>0.02873673247</v>
      </c>
      <c r="AF146" s="60">
        <f t="shared" si="12"/>
        <v>2048.749341</v>
      </c>
      <c r="AG146" s="61">
        <f t="shared" si="13"/>
        <v>0</v>
      </c>
    </row>
    <row r="147" ht="15.75" customHeight="1">
      <c r="A147" s="42">
        <v>44748.833333333336</v>
      </c>
      <c r="B147" s="43" t="s">
        <v>174</v>
      </c>
      <c r="C147" s="44">
        <v>0.7517</v>
      </c>
      <c r="D147" s="44">
        <v>0.1554</v>
      </c>
      <c r="E147" s="44">
        <v>0.0929</v>
      </c>
      <c r="F147" s="43">
        <v>1.63</v>
      </c>
      <c r="G147" s="43">
        <v>3.81</v>
      </c>
      <c r="H147" s="45">
        <v>4.29</v>
      </c>
      <c r="I147" s="46" t="s">
        <v>30</v>
      </c>
      <c r="J147" s="26">
        <v>75.17</v>
      </c>
      <c r="K147" s="26">
        <v>1.3303179459890913</v>
      </c>
      <c r="L147" s="47">
        <v>1.225271</v>
      </c>
      <c r="M147" s="48">
        <v>145.0</v>
      </c>
      <c r="N147" s="49">
        <f t="shared" si="104"/>
        <v>107</v>
      </c>
      <c r="O147" s="50">
        <f t="shared" si="1"/>
        <v>0.7379310345</v>
      </c>
      <c r="P147" s="51">
        <f t="shared" si="15"/>
        <v>12048.74934</v>
      </c>
      <c r="Q147" s="52">
        <f t="shared" si="2"/>
        <v>301.2187335</v>
      </c>
      <c r="R147" s="52">
        <f t="shared" si="16"/>
        <v>37539.69659</v>
      </c>
      <c r="S147" s="53">
        <f t="shared" si="105"/>
        <v>189.7678021</v>
      </c>
      <c r="T147" s="53">
        <f t="shared" si="17"/>
        <v>2238.517143</v>
      </c>
      <c r="U147" s="54">
        <f t="shared" si="4"/>
        <v>0.0596306669</v>
      </c>
      <c r="V147" s="55">
        <f t="shared" si="5"/>
        <v>0.2238517143</v>
      </c>
      <c r="W147" s="56">
        <f t="shared" si="18"/>
        <v>10287.36732</v>
      </c>
      <c r="X147" s="57">
        <f t="shared" si="6"/>
        <v>257.1841831</v>
      </c>
      <c r="Y147" s="57">
        <f t="shared" si="7"/>
        <v>408.2288621</v>
      </c>
      <c r="Z147" s="58">
        <f t="shared" si="8"/>
        <v>0.03968253968</v>
      </c>
      <c r="AA147" s="57">
        <f t="shared" si="19"/>
        <v>80788.74905</v>
      </c>
      <c r="AB147" s="57">
        <f t="shared" si="106"/>
        <v>257.1841831</v>
      </c>
      <c r="AC147" s="57">
        <f t="shared" si="20"/>
        <v>544.5515078</v>
      </c>
      <c r="AD147" s="58">
        <f t="shared" si="10"/>
        <v>0.006740437428</v>
      </c>
      <c r="AE147" s="59">
        <f t="shared" si="11"/>
        <v>0.05445515078</v>
      </c>
      <c r="AF147" s="60">
        <f t="shared" si="12"/>
        <v>2238.517143</v>
      </c>
      <c r="AG147" s="61">
        <f t="shared" si="13"/>
        <v>0</v>
      </c>
    </row>
    <row r="148" ht="15.75" customHeight="1">
      <c r="A148" s="42">
        <v>44751.458333333336</v>
      </c>
      <c r="B148" s="43" t="s">
        <v>175</v>
      </c>
      <c r="C148" s="44">
        <v>0.7182</v>
      </c>
      <c r="D148" s="44">
        <v>0.177</v>
      </c>
      <c r="E148" s="44">
        <v>0.1048</v>
      </c>
      <c r="F148" s="43">
        <v>1.41</v>
      </c>
      <c r="G148" s="43">
        <v>4.55</v>
      </c>
      <c r="H148" s="45">
        <v>6.87</v>
      </c>
      <c r="I148" s="46" t="s">
        <v>30</v>
      </c>
      <c r="J148" s="26">
        <v>71.82</v>
      </c>
      <c r="K148" s="26">
        <v>1.3923698134224451</v>
      </c>
      <c r="L148" s="47">
        <v>1.0126619999999997</v>
      </c>
      <c r="M148" s="48">
        <v>146.0</v>
      </c>
      <c r="N148" s="49">
        <f t="shared" si="104"/>
        <v>108</v>
      </c>
      <c r="O148" s="50">
        <f t="shared" si="1"/>
        <v>0.7397260274</v>
      </c>
      <c r="P148" s="51">
        <f t="shared" si="15"/>
        <v>12238.51714</v>
      </c>
      <c r="Q148" s="52">
        <f t="shared" si="2"/>
        <v>305.9629286</v>
      </c>
      <c r="R148" s="52">
        <f t="shared" si="16"/>
        <v>37845.65952</v>
      </c>
      <c r="S148" s="53">
        <f t="shared" si="105"/>
        <v>125.4448007</v>
      </c>
      <c r="T148" s="53">
        <f t="shared" si="17"/>
        <v>2363.961943</v>
      </c>
      <c r="U148" s="54">
        <f t="shared" si="4"/>
        <v>0.06246322494</v>
      </c>
      <c r="V148" s="55">
        <f t="shared" si="5"/>
        <v>0.2363961943</v>
      </c>
      <c r="W148" s="56">
        <f t="shared" si="18"/>
        <v>10544.55151</v>
      </c>
      <c r="X148" s="57">
        <f t="shared" si="6"/>
        <v>263.6137877</v>
      </c>
      <c r="Y148" s="57">
        <f t="shared" si="7"/>
        <v>642.9604578</v>
      </c>
      <c r="Z148" s="58">
        <f t="shared" si="8"/>
        <v>0.06097560976</v>
      </c>
      <c r="AA148" s="57">
        <f t="shared" si="19"/>
        <v>81431.70951</v>
      </c>
      <c r="AB148" s="57">
        <f t="shared" si="106"/>
        <v>263.6137877</v>
      </c>
      <c r="AC148" s="57">
        <f t="shared" si="20"/>
        <v>808.1652955</v>
      </c>
      <c r="AD148" s="58">
        <f t="shared" si="10"/>
        <v>0.009924454496</v>
      </c>
      <c r="AE148" s="59">
        <f t="shared" si="11"/>
        <v>0.08081652955</v>
      </c>
      <c r="AF148" s="60">
        <f t="shared" si="12"/>
        <v>2363.961943</v>
      </c>
      <c r="AG148" s="61">
        <f t="shared" si="13"/>
        <v>0</v>
      </c>
    </row>
    <row r="149" ht="15.75" customHeight="1">
      <c r="A149" s="42">
        <v>44751.625</v>
      </c>
      <c r="B149" s="43" t="s">
        <v>176</v>
      </c>
      <c r="C149" s="44">
        <v>0.7531</v>
      </c>
      <c r="D149" s="44">
        <v>0.1683</v>
      </c>
      <c r="E149" s="44">
        <v>0.0787</v>
      </c>
      <c r="F149" s="43">
        <v>1.33</v>
      </c>
      <c r="G149" s="43">
        <v>4.46</v>
      </c>
      <c r="H149" s="45">
        <v>7.99</v>
      </c>
      <c r="I149" s="46" t="s">
        <v>30</v>
      </c>
      <c r="J149" s="26">
        <v>75.30999999999999</v>
      </c>
      <c r="K149" s="26">
        <v>1.3278449077147791</v>
      </c>
      <c r="L149" s="47">
        <v>1.001623</v>
      </c>
      <c r="M149" s="48">
        <v>147.0</v>
      </c>
      <c r="N149" s="49">
        <f t="shared" si="104"/>
        <v>109</v>
      </c>
      <c r="O149" s="50">
        <f t="shared" si="1"/>
        <v>0.7414965986</v>
      </c>
      <c r="P149" s="51">
        <f t="shared" si="15"/>
        <v>12363.96194</v>
      </c>
      <c r="Q149" s="52">
        <f t="shared" si="2"/>
        <v>309.0990486</v>
      </c>
      <c r="R149" s="52">
        <f t="shared" si="16"/>
        <v>38154.75857</v>
      </c>
      <c r="S149" s="53">
        <f t="shared" si="105"/>
        <v>102.002686</v>
      </c>
      <c r="T149" s="53">
        <f t="shared" si="17"/>
        <v>2465.964629</v>
      </c>
      <c r="U149" s="54">
        <f t="shared" si="4"/>
        <v>0.06463059189</v>
      </c>
      <c r="V149" s="55">
        <f t="shared" si="5"/>
        <v>0.2465964629</v>
      </c>
      <c r="W149" s="56">
        <f t="shared" si="18"/>
        <v>10808.1653</v>
      </c>
      <c r="X149" s="57">
        <f t="shared" si="6"/>
        <v>270.2041324</v>
      </c>
      <c r="Y149" s="57">
        <f t="shared" si="7"/>
        <v>818.8004012</v>
      </c>
      <c r="Z149" s="58">
        <f t="shared" si="8"/>
        <v>0.07575757576</v>
      </c>
      <c r="AA149" s="57">
        <f t="shared" si="19"/>
        <v>82250.50991</v>
      </c>
      <c r="AB149" s="57">
        <f t="shared" si="106"/>
        <v>270.2041324</v>
      </c>
      <c r="AC149" s="57">
        <f t="shared" si="20"/>
        <v>1078.369428</v>
      </c>
      <c r="AD149" s="58">
        <f t="shared" si="10"/>
        <v>0.01311079322</v>
      </c>
      <c r="AE149" s="59">
        <f t="shared" si="11"/>
        <v>0.1078369428</v>
      </c>
      <c r="AF149" s="60">
        <f t="shared" si="12"/>
        <v>2465.964629</v>
      </c>
      <c r="AG149" s="61">
        <f t="shared" si="13"/>
        <v>0</v>
      </c>
    </row>
    <row r="150" ht="15.75" customHeight="1">
      <c r="A150" s="42">
        <v>44751.708333333336</v>
      </c>
      <c r="B150" s="43" t="s">
        <v>177</v>
      </c>
      <c r="C150" s="44">
        <v>0.7613</v>
      </c>
      <c r="D150" s="44">
        <v>0.1408</v>
      </c>
      <c r="E150" s="44">
        <v>0.0979</v>
      </c>
      <c r="F150" s="43">
        <v>1.32</v>
      </c>
      <c r="G150" s="43">
        <v>5.18</v>
      </c>
      <c r="H150" s="45">
        <v>7.34</v>
      </c>
      <c r="I150" s="46" t="s">
        <v>30</v>
      </c>
      <c r="J150" s="26">
        <v>76.13</v>
      </c>
      <c r="K150" s="26">
        <v>1.3135426244581636</v>
      </c>
      <c r="L150" s="47">
        <v>1.0049160000000001</v>
      </c>
      <c r="M150" s="48">
        <v>148.0</v>
      </c>
      <c r="N150" s="49">
        <f t="shared" si="104"/>
        <v>110</v>
      </c>
      <c r="O150" s="50">
        <f t="shared" si="1"/>
        <v>0.7432432432</v>
      </c>
      <c r="P150" s="51">
        <f t="shared" si="15"/>
        <v>12465.96463</v>
      </c>
      <c r="Q150" s="52">
        <f t="shared" si="2"/>
        <v>311.6491157</v>
      </c>
      <c r="R150" s="52">
        <f t="shared" si="16"/>
        <v>38466.40768</v>
      </c>
      <c r="S150" s="53">
        <f t="shared" si="105"/>
        <v>99.72771704</v>
      </c>
      <c r="T150" s="53">
        <f t="shared" si="17"/>
        <v>2565.692346</v>
      </c>
      <c r="U150" s="54">
        <f t="shared" si="4"/>
        <v>0.06669955686</v>
      </c>
      <c r="V150" s="55">
        <f t="shared" si="5"/>
        <v>0.2565692346</v>
      </c>
      <c r="W150" s="56">
        <f t="shared" si="18"/>
        <v>11078.36943</v>
      </c>
      <c r="X150" s="57">
        <f t="shared" si="6"/>
        <v>276.9592357</v>
      </c>
      <c r="Y150" s="57">
        <f t="shared" si="7"/>
        <v>865.4976116</v>
      </c>
      <c r="Z150" s="58">
        <f t="shared" si="8"/>
        <v>0.078125</v>
      </c>
      <c r="AA150" s="57">
        <f t="shared" si="19"/>
        <v>83116.00752</v>
      </c>
      <c r="AB150" s="57">
        <f t="shared" si="106"/>
        <v>276.9592357</v>
      </c>
      <c r="AC150" s="57">
        <f t="shared" si="20"/>
        <v>1355.328664</v>
      </c>
      <c r="AD150" s="58">
        <f t="shared" si="10"/>
        <v>0.01630646976</v>
      </c>
      <c r="AE150" s="59">
        <f t="shared" si="11"/>
        <v>0.1355328664</v>
      </c>
      <c r="AF150" s="60">
        <f t="shared" si="12"/>
        <v>2565.692346</v>
      </c>
      <c r="AG150" s="61">
        <f t="shared" si="13"/>
        <v>0</v>
      </c>
    </row>
    <row r="151" ht="15.75" customHeight="1">
      <c r="A151" s="42">
        <v>44752.020833333336</v>
      </c>
      <c r="B151" s="43" t="s">
        <v>178</v>
      </c>
      <c r="C151" s="44">
        <v>0.7375</v>
      </c>
      <c r="D151" s="44">
        <v>0.1596</v>
      </c>
      <c r="E151" s="44">
        <v>0.1029</v>
      </c>
      <c r="F151" s="43">
        <v>1.87</v>
      </c>
      <c r="G151" s="43">
        <v>3.74</v>
      </c>
      <c r="H151" s="45">
        <v>3.34</v>
      </c>
      <c r="I151" s="46" t="s">
        <v>30</v>
      </c>
      <c r="J151" s="26">
        <v>73.75</v>
      </c>
      <c r="K151" s="26">
        <v>1.3559322033898304</v>
      </c>
      <c r="L151" s="47">
        <v>1.3791250000000002</v>
      </c>
      <c r="M151" s="48">
        <v>149.0</v>
      </c>
      <c r="N151" s="49">
        <f t="shared" si="104"/>
        <v>111</v>
      </c>
      <c r="O151" s="50">
        <f t="shared" si="1"/>
        <v>0.744966443</v>
      </c>
      <c r="P151" s="51">
        <f t="shared" si="15"/>
        <v>12565.69235</v>
      </c>
      <c r="Q151" s="52">
        <f t="shared" si="2"/>
        <v>314.1423087</v>
      </c>
      <c r="R151" s="52">
        <f t="shared" si="16"/>
        <v>38780.54999</v>
      </c>
      <c r="S151" s="53">
        <f t="shared" si="105"/>
        <v>273.3038085</v>
      </c>
      <c r="T151" s="53">
        <f t="shared" si="17"/>
        <v>2838.996155</v>
      </c>
      <c r="U151" s="54">
        <f t="shared" si="4"/>
        <v>0.0732067017</v>
      </c>
      <c r="V151" s="55">
        <f t="shared" si="5"/>
        <v>0.2838996155</v>
      </c>
      <c r="W151" s="56">
        <f t="shared" si="18"/>
        <v>11355.32866</v>
      </c>
      <c r="X151" s="57">
        <f t="shared" si="6"/>
        <v>283.8832166</v>
      </c>
      <c r="Y151" s="57">
        <f t="shared" si="7"/>
        <v>326.3025478</v>
      </c>
      <c r="Z151" s="58">
        <f t="shared" si="8"/>
        <v>0.02873563218</v>
      </c>
      <c r="AA151" s="57">
        <f t="shared" si="19"/>
        <v>83442.31007</v>
      </c>
      <c r="AB151" s="57">
        <f t="shared" si="106"/>
        <v>283.8832166</v>
      </c>
      <c r="AC151" s="57">
        <f t="shared" si="20"/>
        <v>1639.21188</v>
      </c>
      <c r="AD151" s="58">
        <f t="shared" si="10"/>
        <v>0.01964485258</v>
      </c>
      <c r="AE151" s="59">
        <f t="shared" si="11"/>
        <v>0.163921188</v>
      </c>
      <c r="AF151" s="60">
        <f t="shared" si="12"/>
        <v>2838.996155</v>
      </c>
      <c r="AG151" s="61">
        <f t="shared" si="13"/>
        <v>0</v>
      </c>
    </row>
    <row r="152" ht="15.75" customHeight="1">
      <c r="A152" s="42">
        <v>44752.791666666664</v>
      </c>
      <c r="B152" s="43" t="s">
        <v>179</v>
      </c>
      <c r="C152" s="44">
        <v>0.7016</v>
      </c>
      <c r="D152" s="44">
        <v>0.1837</v>
      </c>
      <c r="E152" s="44">
        <v>0.1147</v>
      </c>
      <c r="F152" s="43">
        <v>1.58</v>
      </c>
      <c r="G152" s="43">
        <v>3.72</v>
      </c>
      <c r="H152" s="45">
        <v>4.82</v>
      </c>
      <c r="I152" s="46" t="s">
        <v>30</v>
      </c>
      <c r="J152" s="26">
        <v>70.16</v>
      </c>
      <c r="K152" s="26">
        <v>1.4253135689851768</v>
      </c>
      <c r="L152" s="47">
        <v>1.108528</v>
      </c>
      <c r="M152" s="48">
        <v>150.0</v>
      </c>
      <c r="N152" s="49">
        <f t="shared" si="104"/>
        <v>112</v>
      </c>
      <c r="O152" s="50">
        <f t="shared" si="1"/>
        <v>0.7466666667</v>
      </c>
      <c r="P152" s="51">
        <f t="shared" si="15"/>
        <v>12838.99616</v>
      </c>
      <c r="Q152" s="52">
        <f t="shared" si="2"/>
        <v>320.9749039</v>
      </c>
      <c r="R152" s="52">
        <f t="shared" si="16"/>
        <v>39101.52489</v>
      </c>
      <c r="S152" s="53">
        <f t="shared" si="105"/>
        <v>186.1654442</v>
      </c>
      <c r="T152" s="53">
        <f t="shared" si="17"/>
        <v>3025.161599</v>
      </c>
      <c r="U152" s="54">
        <f t="shared" si="4"/>
        <v>0.07736684458</v>
      </c>
      <c r="V152" s="55">
        <f t="shared" si="5"/>
        <v>0.3025161599</v>
      </c>
      <c r="W152" s="56">
        <f t="shared" si="18"/>
        <v>11639.21188</v>
      </c>
      <c r="X152" s="57">
        <f t="shared" si="6"/>
        <v>290.980297</v>
      </c>
      <c r="Y152" s="57">
        <f t="shared" si="7"/>
        <v>501.6901673</v>
      </c>
      <c r="Z152" s="58">
        <f t="shared" si="8"/>
        <v>0.04310344828</v>
      </c>
      <c r="AA152" s="57">
        <f t="shared" si="19"/>
        <v>83944.00024</v>
      </c>
      <c r="AB152" s="57">
        <f t="shared" si="106"/>
        <v>290.980297</v>
      </c>
      <c r="AC152" s="57">
        <f t="shared" si="20"/>
        <v>1930.192177</v>
      </c>
      <c r="AD152" s="58">
        <f t="shared" si="10"/>
        <v>0.02299380744</v>
      </c>
      <c r="AE152" s="59">
        <f t="shared" si="11"/>
        <v>0.1930192177</v>
      </c>
      <c r="AF152" s="60">
        <f t="shared" si="12"/>
        <v>3025.161599</v>
      </c>
      <c r="AG152" s="61">
        <f t="shared" si="13"/>
        <v>0</v>
      </c>
    </row>
    <row r="153" ht="15.75" customHeight="1">
      <c r="A153" s="42">
        <v>44753.041666666664</v>
      </c>
      <c r="B153" s="43" t="s">
        <v>180</v>
      </c>
      <c r="C153" s="44">
        <v>0.7019</v>
      </c>
      <c r="D153" s="44">
        <v>0.1874</v>
      </c>
      <c r="E153" s="44">
        <v>0.1106</v>
      </c>
      <c r="F153" s="43">
        <v>1.49</v>
      </c>
      <c r="G153" s="43">
        <v>4.03</v>
      </c>
      <c r="H153" s="45">
        <v>5.71</v>
      </c>
      <c r="I153" s="46" t="s">
        <v>30</v>
      </c>
      <c r="J153" s="26">
        <v>70.19</v>
      </c>
      <c r="K153" s="26">
        <v>1.4247043738424277</v>
      </c>
      <c r="L153" s="47">
        <v>1.045831</v>
      </c>
      <c r="M153" s="48">
        <v>151.0</v>
      </c>
      <c r="N153" s="49">
        <v>112.0</v>
      </c>
      <c r="O153" s="50">
        <f t="shared" si="1"/>
        <v>0.7417218543</v>
      </c>
      <c r="P153" s="51">
        <f t="shared" si="15"/>
        <v>13025.1616</v>
      </c>
      <c r="Q153" s="52">
        <f t="shared" si="2"/>
        <v>325.62904</v>
      </c>
      <c r="R153" s="52">
        <f t="shared" si="16"/>
        <v>39427.15393</v>
      </c>
      <c r="S153" s="53">
        <f t="shared" ref="S153:S155" si="107">Q153-(Q153*2)</f>
        <v>-325.62904</v>
      </c>
      <c r="T153" s="53">
        <f t="shared" si="17"/>
        <v>2699.532559</v>
      </c>
      <c r="U153" s="54">
        <f t="shared" si="4"/>
        <v>0.06846886701</v>
      </c>
      <c r="V153" s="55">
        <f t="shared" si="5"/>
        <v>0.2699532559</v>
      </c>
      <c r="W153" s="56">
        <f t="shared" si="18"/>
        <v>11930.19218</v>
      </c>
      <c r="X153" s="57">
        <f t="shared" si="6"/>
        <v>298.2548044</v>
      </c>
      <c r="Y153" s="57">
        <f t="shared" si="7"/>
        <v>608.6832743</v>
      </c>
      <c r="Z153" s="58">
        <f t="shared" si="8"/>
        <v>0.05102040816</v>
      </c>
      <c r="AA153" s="57">
        <f t="shared" si="19"/>
        <v>84552.68351</v>
      </c>
      <c r="AB153" s="57">
        <f t="shared" ref="AB153:AB155" si="108">Y153-(Y153*2)</f>
        <v>-608.6832743</v>
      </c>
      <c r="AC153" s="57">
        <f t="shared" si="20"/>
        <v>1321.508903</v>
      </c>
      <c r="AD153" s="58">
        <f t="shared" si="10"/>
        <v>0.01562941409</v>
      </c>
      <c r="AE153" s="59">
        <f t="shared" si="11"/>
        <v>0.1321508903</v>
      </c>
      <c r="AF153" s="60">
        <f t="shared" si="12"/>
        <v>3025.161599</v>
      </c>
      <c r="AG153" s="61">
        <f t="shared" si="13"/>
        <v>-325.62904</v>
      </c>
    </row>
    <row r="154" ht="15.75" customHeight="1">
      <c r="A154" s="42">
        <v>44753.84375</v>
      </c>
      <c r="B154" s="43" t="s">
        <v>181</v>
      </c>
      <c r="C154" s="44">
        <v>0.7804</v>
      </c>
      <c r="D154" s="44">
        <v>0.1337</v>
      </c>
      <c r="E154" s="44">
        <v>0.0859</v>
      </c>
      <c r="F154" s="43">
        <v>1.49</v>
      </c>
      <c r="G154" s="43">
        <v>4.42</v>
      </c>
      <c r="H154" s="45">
        <v>5.44</v>
      </c>
      <c r="I154" s="46" t="s">
        <v>30</v>
      </c>
      <c r="J154" s="26">
        <v>78.04</v>
      </c>
      <c r="K154" s="26">
        <v>1.2813941568426446</v>
      </c>
      <c r="L154" s="47">
        <v>1.1627960000000002</v>
      </c>
      <c r="M154" s="48">
        <v>152.0</v>
      </c>
      <c r="N154" s="49">
        <v>112.0</v>
      </c>
      <c r="O154" s="50">
        <f t="shared" si="1"/>
        <v>0.7368421053</v>
      </c>
      <c r="P154" s="51">
        <f t="shared" si="15"/>
        <v>12699.53256</v>
      </c>
      <c r="Q154" s="52">
        <f t="shared" si="2"/>
        <v>317.488314</v>
      </c>
      <c r="R154" s="52">
        <f t="shared" si="16"/>
        <v>39744.64225</v>
      </c>
      <c r="S154" s="53">
        <f t="shared" si="107"/>
        <v>-317.488314</v>
      </c>
      <c r="T154" s="53">
        <f t="shared" si="17"/>
        <v>2382.044245</v>
      </c>
      <c r="U154" s="54">
        <f t="shared" si="4"/>
        <v>0.05993371963</v>
      </c>
      <c r="V154" s="55">
        <f t="shared" si="5"/>
        <v>0.2382044245</v>
      </c>
      <c r="W154" s="56">
        <f t="shared" si="18"/>
        <v>11321.5089</v>
      </c>
      <c r="X154" s="57">
        <f t="shared" si="6"/>
        <v>283.0377226</v>
      </c>
      <c r="Y154" s="57">
        <f t="shared" si="7"/>
        <v>577.6280052</v>
      </c>
      <c r="Z154" s="58">
        <f t="shared" si="8"/>
        <v>0.05102040816</v>
      </c>
      <c r="AA154" s="57">
        <f t="shared" si="19"/>
        <v>85130.31152</v>
      </c>
      <c r="AB154" s="57">
        <f t="shared" si="108"/>
        <v>-577.6280052</v>
      </c>
      <c r="AC154" s="57">
        <f t="shared" si="20"/>
        <v>743.8808976</v>
      </c>
      <c r="AD154" s="58">
        <f t="shared" si="10"/>
        <v>0.008738143728</v>
      </c>
      <c r="AE154" s="59">
        <f t="shared" si="11"/>
        <v>0.07438808976</v>
      </c>
      <c r="AF154" s="60">
        <f t="shared" si="12"/>
        <v>3025.161599</v>
      </c>
      <c r="AG154" s="61">
        <f t="shared" si="13"/>
        <v>-643.117354</v>
      </c>
    </row>
    <row r="155" ht="15.75" customHeight="1">
      <c r="A155" s="42">
        <v>44758.979166666664</v>
      </c>
      <c r="B155" s="43" t="s">
        <v>182</v>
      </c>
      <c r="C155" s="44">
        <v>0.6924</v>
      </c>
      <c r="D155" s="44">
        <v>0.1929</v>
      </c>
      <c r="E155" s="44">
        <v>0.1147</v>
      </c>
      <c r="F155" s="43">
        <v>1.6</v>
      </c>
      <c r="G155" s="43">
        <v>3.8</v>
      </c>
      <c r="H155" s="45">
        <v>4.93</v>
      </c>
      <c r="I155" s="46" t="s">
        <v>30</v>
      </c>
      <c r="J155" s="26">
        <v>69.24000000000001</v>
      </c>
      <c r="K155" s="26">
        <v>1.4442518775274404</v>
      </c>
      <c r="L155" s="47">
        <v>1.1078400000000004</v>
      </c>
      <c r="M155" s="48">
        <v>153.0</v>
      </c>
      <c r="N155" s="49">
        <v>112.0</v>
      </c>
      <c r="O155" s="50">
        <f t="shared" si="1"/>
        <v>0.7320261438</v>
      </c>
      <c r="P155" s="51">
        <f t="shared" si="15"/>
        <v>12382.04425</v>
      </c>
      <c r="Q155" s="52">
        <f t="shared" si="2"/>
        <v>309.5511061</v>
      </c>
      <c r="R155" s="52">
        <f t="shared" si="16"/>
        <v>40054.19335</v>
      </c>
      <c r="S155" s="53">
        <f t="shared" si="107"/>
        <v>-309.5511061</v>
      </c>
      <c r="T155" s="53">
        <f t="shared" si="17"/>
        <v>2072.493139</v>
      </c>
      <c r="U155" s="54">
        <f t="shared" si="4"/>
        <v>0.05174222636</v>
      </c>
      <c r="V155" s="55">
        <f t="shared" si="5"/>
        <v>0.2072493139</v>
      </c>
      <c r="W155" s="56">
        <f t="shared" si="18"/>
        <v>10743.8809</v>
      </c>
      <c r="X155" s="57">
        <f t="shared" si="6"/>
        <v>268.5970224</v>
      </c>
      <c r="Y155" s="57">
        <f t="shared" si="7"/>
        <v>447.6617041</v>
      </c>
      <c r="Z155" s="58">
        <f t="shared" si="8"/>
        <v>0.04166666667</v>
      </c>
      <c r="AA155" s="57">
        <f t="shared" si="19"/>
        <v>85577.97322</v>
      </c>
      <c r="AB155" s="57">
        <f t="shared" si="108"/>
        <v>-447.6617041</v>
      </c>
      <c r="AC155" s="57">
        <f t="shared" si="20"/>
        <v>296.2191936</v>
      </c>
      <c r="AD155" s="58">
        <f t="shared" si="10"/>
        <v>0.003461395291</v>
      </c>
      <c r="AE155" s="59">
        <f t="shared" si="11"/>
        <v>0.02962191936</v>
      </c>
      <c r="AF155" s="60">
        <f t="shared" si="12"/>
        <v>3025.161599</v>
      </c>
      <c r="AG155" s="61">
        <f t="shared" si="13"/>
        <v>-952.6684601</v>
      </c>
    </row>
    <row r="156" ht="15.75" customHeight="1">
      <c r="A156" s="42">
        <v>44760.041666666664</v>
      </c>
      <c r="B156" s="43" t="s">
        <v>183</v>
      </c>
      <c r="C156" s="44">
        <v>0.7329</v>
      </c>
      <c r="D156" s="44">
        <v>0.1727</v>
      </c>
      <c r="E156" s="44">
        <v>0.0943</v>
      </c>
      <c r="F156" s="43">
        <v>1.47</v>
      </c>
      <c r="G156" s="43">
        <v>4.13</v>
      </c>
      <c r="H156" s="45">
        <v>6.54</v>
      </c>
      <c r="I156" s="46" t="s">
        <v>30</v>
      </c>
      <c r="J156" s="26">
        <v>73.28999999999999</v>
      </c>
      <c r="K156" s="26">
        <v>1.3644426251876112</v>
      </c>
      <c r="L156" s="47">
        <v>1.0773629999999996</v>
      </c>
      <c r="M156" s="48">
        <v>154.0</v>
      </c>
      <c r="N156" s="49">
        <f t="shared" ref="N156:N157" si="109">N155+1</f>
        <v>113</v>
      </c>
      <c r="O156" s="50">
        <f t="shared" si="1"/>
        <v>0.7337662338</v>
      </c>
      <c r="P156" s="51">
        <f t="shared" si="15"/>
        <v>12072.49314</v>
      </c>
      <c r="Q156" s="52">
        <f t="shared" si="2"/>
        <v>301.8123285</v>
      </c>
      <c r="R156" s="52">
        <f t="shared" si="16"/>
        <v>40356.00568</v>
      </c>
      <c r="S156" s="53">
        <f t="shared" ref="S156:S157" si="110">(F156-1)*Q156</f>
        <v>141.8517944</v>
      </c>
      <c r="T156" s="53">
        <f t="shared" si="17"/>
        <v>2214.344934</v>
      </c>
      <c r="U156" s="54">
        <f t="shared" si="4"/>
        <v>0.05487027014</v>
      </c>
      <c r="V156" s="55">
        <f t="shared" si="5"/>
        <v>0.2214344934</v>
      </c>
      <c r="W156" s="56">
        <f t="shared" si="18"/>
        <v>10296.21919</v>
      </c>
      <c r="X156" s="57">
        <f t="shared" si="6"/>
        <v>257.4054798</v>
      </c>
      <c r="Y156" s="57">
        <f t="shared" si="7"/>
        <v>547.6712337</v>
      </c>
      <c r="Z156" s="58">
        <f t="shared" si="8"/>
        <v>0.05319148936</v>
      </c>
      <c r="AA156" s="57">
        <f t="shared" si="19"/>
        <v>86125.64445</v>
      </c>
      <c r="AB156" s="57">
        <f t="shared" ref="AB156:AB157" si="111">X156</f>
        <v>257.4054798</v>
      </c>
      <c r="AC156" s="57">
        <f t="shared" si="20"/>
        <v>553.6246734</v>
      </c>
      <c r="AD156" s="58">
        <f t="shared" si="10"/>
        <v>0.006428104857</v>
      </c>
      <c r="AE156" s="59">
        <f t="shared" si="11"/>
        <v>0.05536246734</v>
      </c>
      <c r="AF156" s="60">
        <f t="shared" si="12"/>
        <v>3025.161599</v>
      </c>
      <c r="AG156" s="61">
        <f t="shared" si="13"/>
        <v>-810.8166657</v>
      </c>
    </row>
    <row r="157" ht="15.75" customHeight="1">
      <c r="A157" s="42">
        <v>44761.0</v>
      </c>
      <c r="B157" s="43" t="s">
        <v>184</v>
      </c>
      <c r="C157" s="44">
        <v>0.766</v>
      </c>
      <c r="D157" s="44">
        <v>0.1583</v>
      </c>
      <c r="E157" s="44">
        <v>0.0757</v>
      </c>
      <c r="F157" s="43">
        <v>1.31</v>
      </c>
      <c r="G157" s="43">
        <v>4.9</v>
      </c>
      <c r="H157" s="45">
        <v>9.84</v>
      </c>
      <c r="I157" s="46" t="s">
        <v>30</v>
      </c>
      <c r="J157" s="26">
        <v>76.6</v>
      </c>
      <c r="K157" s="26">
        <v>1.3054830287206267</v>
      </c>
      <c r="L157" s="47">
        <v>1.00346</v>
      </c>
      <c r="M157" s="48">
        <v>155.0</v>
      </c>
      <c r="N157" s="49">
        <f t="shared" si="109"/>
        <v>114</v>
      </c>
      <c r="O157" s="50">
        <f t="shared" si="1"/>
        <v>0.735483871</v>
      </c>
      <c r="P157" s="51">
        <f t="shared" si="15"/>
        <v>12214.34493</v>
      </c>
      <c r="Q157" s="52">
        <f t="shared" si="2"/>
        <v>305.3586233</v>
      </c>
      <c r="R157" s="52">
        <f t="shared" si="16"/>
        <v>40661.36431</v>
      </c>
      <c r="S157" s="53">
        <f t="shared" si="110"/>
        <v>94.66117323</v>
      </c>
      <c r="T157" s="53">
        <f t="shared" si="17"/>
        <v>2309.006107</v>
      </c>
      <c r="U157" s="54">
        <f t="shared" si="4"/>
        <v>0.05678624282</v>
      </c>
      <c r="V157" s="55">
        <f t="shared" si="5"/>
        <v>0.2309006107</v>
      </c>
      <c r="W157" s="56">
        <f t="shared" si="18"/>
        <v>10553.62467</v>
      </c>
      <c r="X157" s="57">
        <f t="shared" si="6"/>
        <v>263.8406168</v>
      </c>
      <c r="Y157" s="57">
        <f t="shared" si="7"/>
        <v>851.098764</v>
      </c>
      <c r="Z157" s="58">
        <f t="shared" si="8"/>
        <v>0.08064516129</v>
      </c>
      <c r="AA157" s="57">
        <f t="shared" si="19"/>
        <v>86976.74322</v>
      </c>
      <c r="AB157" s="57">
        <f t="shared" si="111"/>
        <v>263.8406168</v>
      </c>
      <c r="AC157" s="57">
        <f t="shared" si="20"/>
        <v>817.4652902</v>
      </c>
      <c r="AD157" s="58">
        <f t="shared" si="10"/>
        <v>0.009398665206</v>
      </c>
      <c r="AE157" s="59">
        <f t="shared" si="11"/>
        <v>0.08174652902</v>
      </c>
      <c r="AF157" s="60">
        <f t="shared" si="12"/>
        <v>3025.161599</v>
      </c>
      <c r="AG157" s="61">
        <f t="shared" si="13"/>
        <v>-716.1554925</v>
      </c>
    </row>
    <row r="158" ht="15.75" customHeight="1">
      <c r="A158" s="42">
        <v>44761.84375</v>
      </c>
      <c r="B158" s="43" t="s">
        <v>185</v>
      </c>
      <c r="C158" s="44">
        <v>0.7615</v>
      </c>
      <c r="D158" s="44">
        <v>0.1444</v>
      </c>
      <c r="E158" s="44">
        <v>0.094</v>
      </c>
      <c r="F158" s="43">
        <v>1.55</v>
      </c>
      <c r="G158" s="43">
        <v>4.34</v>
      </c>
      <c r="H158" s="45">
        <v>4.74</v>
      </c>
      <c r="I158" s="46" t="s">
        <v>30</v>
      </c>
      <c r="J158" s="26">
        <v>76.14999999999999</v>
      </c>
      <c r="K158" s="26">
        <v>1.3131976362442548</v>
      </c>
      <c r="L158" s="47">
        <v>1.180325</v>
      </c>
      <c r="M158" s="48">
        <v>156.0</v>
      </c>
      <c r="N158" s="49">
        <v>114.0</v>
      </c>
      <c r="O158" s="50">
        <f t="shared" si="1"/>
        <v>0.7307692308</v>
      </c>
      <c r="P158" s="51">
        <f t="shared" si="15"/>
        <v>12309.00611</v>
      </c>
      <c r="Q158" s="52">
        <f t="shared" si="2"/>
        <v>307.7251527</v>
      </c>
      <c r="R158" s="52">
        <f t="shared" si="16"/>
        <v>40969.08946</v>
      </c>
      <c r="S158" s="53">
        <f t="shared" ref="S158:S159" si="112">Q158-(Q158*2)</f>
        <v>-307.7251527</v>
      </c>
      <c r="T158" s="53">
        <f t="shared" si="17"/>
        <v>2001.280954</v>
      </c>
      <c r="U158" s="54">
        <f t="shared" si="4"/>
        <v>0.04884855828</v>
      </c>
      <c r="V158" s="55">
        <f t="shared" si="5"/>
        <v>0.2001280954</v>
      </c>
      <c r="W158" s="56">
        <f t="shared" si="18"/>
        <v>10817.46529</v>
      </c>
      <c r="X158" s="57">
        <f t="shared" si="6"/>
        <v>270.4366323</v>
      </c>
      <c r="Y158" s="57">
        <f t="shared" si="7"/>
        <v>491.7029677</v>
      </c>
      <c r="Z158" s="58">
        <f t="shared" si="8"/>
        <v>0.04545454545</v>
      </c>
      <c r="AA158" s="57">
        <f t="shared" si="19"/>
        <v>87468.44619</v>
      </c>
      <c r="AB158" s="57">
        <f t="shared" ref="AB158:AB159" si="113">Y158-(Y158*2)</f>
        <v>-491.7029677</v>
      </c>
      <c r="AC158" s="57">
        <f t="shared" si="20"/>
        <v>325.7623225</v>
      </c>
      <c r="AD158" s="58">
        <f t="shared" si="10"/>
        <v>0.003724341025</v>
      </c>
      <c r="AE158" s="59">
        <f t="shared" si="11"/>
        <v>0.03257623225</v>
      </c>
      <c r="AF158" s="60">
        <f t="shared" si="12"/>
        <v>3025.161599</v>
      </c>
      <c r="AG158" s="61">
        <f t="shared" si="13"/>
        <v>-1023.880645</v>
      </c>
    </row>
    <row r="159" ht="15.75" customHeight="1">
      <c r="A159" s="42">
        <v>44761.958333333336</v>
      </c>
      <c r="B159" s="43" t="s">
        <v>186</v>
      </c>
      <c r="C159" s="44">
        <v>0.7018</v>
      </c>
      <c r="D159" s="44">
        <v>0.1892</v>
      </c>
      <c r="E159" s="44">
        <v>0.1091</v>
      </c>
      <c r="F159" s="43">
        <v>1.58</v>
      </c>
      <c r="G159" s="43">
        <v>3.77</v>
      </c>
      <c r="H159" s="45">
        <v>5.79</v>
      </c>
      <c r="I159" s="46" t="s">
        <v>30</v>
      </c>
      <c r="J159" s="26">
        <v>70.17999999999999</v>
      </c>
      <c r="K159" s="26">
        <v>1.4249073810202337</v>
      </c>
      <c r="L159" s="47">
        <v>1.108844</v>
      </c>
      <c r="M159" s="48">
        <v>157.0</v>
      </c>
      <c r="N159" s="49">
        <v>114.0</v>
      </c>
      <c r="O159" s="50">
        <f t="shared" si="1"/>
        <v>0.7261146497</v>
      </c>
      <c r="P159" s="51">
        <f t="shared" si="15"/>
        <v>12001.28095</v>
      </c>
      <c r="Q159" s="52">
        <f t="shared" si="2"/>
        <v>300.0320239</v>
      </c>
      <c r="R159" s="52">
        <f t="shared" si="16"/>
        <v>41269.12148</v>
      </c>
      <c r="S159" s="53">
        <f t="shared" si="112"/>
        <v>-300.0320239</v>
      </c>
      <c r="T159" s="53">
        <f t="shared" si="17"/>
        <v>1701.24893</v>
      </c>
      <c r="U159" s="54">
        <f t="shared" si="4"/>
        <v>0.04122328921</v>
      </c>
      <c r="V159" s="55">
        <f t="shared" si="5"/>
        <v>0.170124893</v>
      </c>
      <c r="W159" s="56">
        <f t="shared" si="18"/>
        <v>10325.76232</v>
      </c>
      <c r="X159" s="57">
        <f t="shared" si="6"/>
        <v>258.1440581</v>
      </c>
      <c r="Y159" s="57">
        <f t="shared" si="7"/>
        <v>445.0759622</v>
      </c>
      <c r="Z159" s="58">
        <f t="shared" si="8"/>
        <v>0.04310344828</v>
      </c>
      <c r="AA159" s="57">
        <f t="shared" si="19"/>
        <v>87913.52215</v>
      </c>
      <c r="AB159" s="57">
        <f t="shared" si="113"/>
        <v>-445.0759622</v>
      </c>
      <c r="AC159" s="57">
        <f t="shared" si="20"/>
        <v>-119.3136397</v>
      </c>
      <c r="AD159" s="58">
        <f t="shared" si="10"/>
        <v>-0.00135717051</v>
      </c>
      <c r="AE159" s="59">
        <f t="shared" si="11"/>
        <v>-0.01193136397</v>
      </c>
      <c r="AF159" s="60">
        <f t="shared" si="12"/>
        <v>3025.161599</v>
      </c>
      <c r="AG159" s="61">
        <f t="shared" si="13"/>
        <v>-1323.912669</v>
      </c>
    </row>
    <row r="160" ht="15.75" customHeight="1">
      <c r="A160" s="42">
        <v>44762.12847222222</v>
      </c>
      <c r="B160" s="43" t="s">
        <v>187</v>
      </c>
      <c r="C160" s="44">
        <v>0.7045</v>
      </c>
      <c r="D160" s="44">
        <v>0.186</v>
      </c>
      <c r="E160" s="44">
        <v>0.1095</v>
      </c>
      <c r="F160" s="43">
        <v>2.02</v>
      </c>
      <c r="G160" s="43">
        <v>3.22</v>
      </c>
      <c r="H160" s="45">
        <v>3.38</v>
      </c>
      <c r="I160" s="46" t="s">
        <v>30</v>
      </c>
      <c r="J160" s="26">
        <v>70.45</v>
      </c>
      <c r="K160" s="26">
        <v>1.4194464158977997</v>
      </c>
      <c r="L160" s="47">
        <v>1.4230900000000002</v>
      </c>
      <c r="M160" s="48">
        <v>158.0</v>
      </c>
      <c r="N160" s="49">
        <f t="shared" ref="N160:N163" si="114">N159+1</f>
        <v>115</v>
      </c>
      <c r="O160" s="50">
        <f t="shared" si="1"/>
        <v>0.7278481013</v>
      </c>
      <c r="P160" s="51">
        <f t="shared" si="15"/>
        <v>11701.24893</v>
      </c>
      <c r="Q160" s="52">
        <f t="shared" si="2"/>
        <v>292.5312233</v>
      </c>
      <c r="R160" s="52">
        <f t="shared" si="16"/>
        <v>41561.65271</v>
      </c>
      <c r="S160" s="53">
        <f t="shared" ref="S160:S163" si="115">(F160-1)*Q160</f>
        <v>298.3818477</v>
      </c>
      <c r="T160" s="53">
        <f t="shared" si="17"/>
        <v>1999.630778</v>
      </c>
      <c r="U160" s="54">
        <f t="shared" si="4"/>
        <v>0.04811239803</v>
      </c>
      <c r="V160" s="55">
        <f t="shared" si="5"/>
        <v>0.1999630778</v>
      </c>
      <c r="W160" s="56">
        <f t="shared" si="18"/>
        <v>9880.68636</v>
      </c>
      <c r="X160" s="57">
        <f t="shared" si="6"/>
        <v>247.017159</v>
      </c>
      <c r="Y160" s="57">
        <f t="shared" si="7"/>
        <v>242.1736853</v>
      </c>
      <c r="Z160" s="58">
        <f t="shared" si="8"/>
        <v>0.02450980392</v>
      </c>
      <c r="AA160" s="57">
        <f t="shared" si="19"/>
        <v>88155.69583</v>
      </c>
      <c r="AB160" s="57">
        <f t="shared" ref="AB160:AB163" si="116">X160</f>
        <v>247.017159</v>
      </c>
      <c r="AC160" s="57">
        <f t="shared" si="20"/>
        <v>127.7035193</v>
      </c>
      <c r="AD160" s="58">
        <f t="shared" si="10"/>
        <v>0.001448613367</v>
      </c>
      <c r="AE160" s="59">
        <f t="shared" si="11"/>
        <v>0.01277035193</v>
      </c>
      <c r="AF160" s="60">
        <f t="shared" si="12"/>
        <v>3025.161599</v>
      </c>
      <c r="AG160" s="61">
        <f t="shared" si="13"/>
        <v>-1025.530821</v>
      </c>
    </row>
    <row r="161" ht="15.75" customHeight="1">
      <c r="A161" s="42">
        <v>44763.020833333336</v>
      </c>
      <c r="B161" s="43" t="s">
        <v>188</v>
      </c>
      <c r="C161" s="44">
        <v>0.7858</v>
      </c>
      <c r="D161" s="44">
        <v>0.149</v>
      </c>
      <c r="E161" s="44">
        <v>0.0651</v>
      </c>
      <c r="F161" s="43">
        <v>1.31</v>
      </c>
      <c r="G161" s="43">
        <v>4.99</v>
      </c>
      <c r="H161" s="45">
        <v>9.64</v>
      </c>
      <c r="I161" s="46" t="s">
        <v>30</v>
      </c>
      <c r="J161" s="26">
        <v>78.58</v>
      </c>
      <c r="K161" s="26">
        <v>1.2725884448969205</v>
      </c>
      <c r="L161" s="47">
        <v>1.029398</v>
      </c>
      <c r="M161" s="48">
        <v>159.0</v>
      </c>
      <c r="N161" s="49">
        <f t="shared" si="114"/>
        <v>116</v>
      </c>
      <c r="O161" s="50">
        <f t="shared" si="1"/>
        <v>0.7295597484</v>
      </c>
      <c r="P161" s="51">
        <f t="shared" si="15"/>
        <v>11999.63078</v>
      </c>
      <c r="Q161" s="52">
        <f t="shared" si="2"/>
        <v>299.9907694</v>
      </c>
      <c r="R161" s="52">
        <f t="shared" si="16"/>
        <v>41861.64348</v>
      </c>
      <c r="S161" s="53">
        <f t="shared" si="115"/>
        <v>92.99713853</v>
      </c>
      <c r="T161" s="53">
        <f t="shared" si="17"/>
        <v>2092.627917</v>
      </c>
      <c r="U161" s="54">
        <f t="shared" si="4"/>
        <v>0.0499891486</v>
      </c>
      <c r="V161" s="55">
        <f t="shared" si="5"/>
        <v>0.2092627917</v>
      </c>
      <c r="W161" s="56">
        <f t="shared" si="18"/>
        <v>10127.70352</v>
      </c>
      <c r="X161" s="57">
        <f t="shared" si="6"/>
        <v>253.192588</v>
      </c>
      <c r="Y161" s="57">
        <f t="shared" si="7"/>
        <v>816.7502838</v>
      </c>
      <c r="Z161" s="58">
        <f t="shared" si="8"/>
        <v>0.08064516129</v>
      </c>
      <c r="AA161" s="57">
        <f t="shared" si="19"/>
        <v>88972.44612</v>
      </c>
      <c r="AB161" s="57">
        <f t="shared" si="116"/>
        <v>253.192588</v>
      </c>
      <c r="AC161" s="57">
        <f t="shared" si="20"/>
        <v>380.8961073</v>
      </c>
      <c r="AD161" s="58">
        <f t="shared" si="10"/>
        <v>0.004281056933</v>
      </c>
      <c r="AE161" s="59">
        <f t="shared" si="11"/>
        <v>0.03808961073</v>
      </c>
      <c r="AF161" s="60">
        <f t="shared" si="12"/>
        <v>3025.161599</v>
      </c>
      <c r="AG161" s="61">
        <f t="shared" si="13"/>
        <v>-932.5336827</v>
      </c>
    </row>
    <row r="162" ht="15.75" customHeight="1">
      <c r="A162" s="42">
        <v>44763.8125</v>
      </c>
      <c r="B162" s="43" t="s">
        <v>189</v>
      </c>
      <c r="C162" s="44">
        <v>0.7473</v>
      </c>
      <c r="D162" s="44">
        <v>0.1504</v>
      </c>
      <c r="E162" s="44">
        <v>0.1022</v>
      </c>
      <c r="F162" s="43">
        <v>1.34</v>
      </c>
      <c r="G162" s="43">
        <v>5.09</v>
      </c>
      <c r="H162" s="45">
        <v>6.32</v>
      </c>
      <c r="I162" s="46" t="s">
        <v>30</v>
      </c>
      <c r="J162" s="26">
        <v>74.72999999999999</v>
      </c>
      <c r="K162" s="26">
        <v>1.3381506757660915</v>
      </c>
      <c r="L162" s="47">
        <v>1.001382</v>
      </c>
      <c r="M162" s="48">
        <v>160.0</v>
      </c>
      <c r="N162" s="49">
        <f t="shared" si="114"/>
        <v>117</v>
      </c>
      <c r="O162" s="50">
        <f t="shared" si="1"/>
        <v>0.73125</v>
      </c>
      <c r="P162" s="51">
        <f t="shared" si="15"/>
        <v>12092.62792</v>
      </c>
      <c r="Q162" s="52">
        <f t="shared" si="2"/>
        <v>302.3156979</v>
      </c>
      <c r="R162" s="52">
        <f t="shared" si="16"/>
        <v>42163.95917</v>
      </c>
      <c r="S162" s="53">
        <f t="shared" si="115"/>
        <v>102.7873373</v>
      </c>
      <c r="T162" s="53">
        <f t="shared" si="17"/>
        <v>2195.415254</v>
      </c>
      <c r="U162" s="54">
        <f t="shared" si="4"/>
        <v>0.05206852717</v>
      </c>
      <c r="V162" s="55">
        <f t="shared" si="5"/>
        <v>0.2195415254</v>
      </c>
      <c r="W162" s="56">
        <f t="shared" si="18"/>
        <v>10380.89611</v>
      </c>
      <c r="X162" s="57">
        <f t="shared" si="6"/>
        <v>259.5224027</v>
      </c>
      <c r="Y162" s="57">
        <f t="shared" si="7"/>
        <v>763.3011844</v>
      </c>
      <c r="Z162" s="58">
        <f t="shared" si="8"/>
        <v>0.07352941176</v>
      </c>
      <c r="AA162" s="57">
        <f t="shared" si="19"/>
        <v>89735.7473</v>
      </c>
      <c r="AB162" s="57">
        <f t="shared" si="116"/>
        <v>259.5224027</v>
      </c>
      <c r="AC162" s="57">
        <f t="shared" si="20"/>
        <v>640.41851</v>
      </c>
      <c r="AD162" s="58">
        <f t="shared" si="10"/>
        <v>0.007136715626</v>
      </c>
      <c r="AE162" s="59">
        <f t="shared" si="11"/>
        <v>0.064041851</v>
      </c>
      <c r="AF162" s="60">
        <f t="shared" si="12"/>
        <v>3025.161599</v>
      </c>
      <c r="AG162" s="61">
        <f t="shared" si="13"/>
        <v>-829.7463455</v>
      </c>
    </row>
    <row r="163" ht="15.75" customHeight="1">
      <c r="A163" s="42">
        <v>44764.0625</v>
      </c>
      <c r="B163" s="43" t="s">
        <v>190</v>
      </c>
      <c r="C163" s="44">
        <v>0.6972</v>
      </c>
      <c r="D163" s="44">
        <v>0.1831</v>
      </c>
      <c r="E163" s="44">
        <v>0.1197</v>
      </c>
      <c r="F163" s="43">
        <v>1.5</v>
      </c>
      <c r="G163" s="43">
        <v>4.07</v>
      </c>
      <c r="H163" s="45">
        <v>6.42</v>
      </c>
      <c r="I163" s="46" t="s">
        <v>30</v>
      </c>
      <c r="J163" s="26">
        <v>69.72000000000001</v>
      </c>
      <c r="K163" s="26">
        <v>1.4343086632243256</v>
      </c>
      <c r="L163" s="47">
        <v>1.0458000000000003</v>
      </c>
      <c r="M163" s="48">
        <v>161.0</v>
      </c>
      <c r="N163" s="49">
        <f t="shared" si="114"/>
        <v>118</v>
      </c>
      <c r="O163" s="50">
        <f t="shared" si="1"/>
        <v>0.7329192547</v>
      </c>
      <c r="P163" s="51">
        <f t="shared" si="15"/>
        <v>12195.41525</v>
      </c>
      <c r="Q163" s="52">
        <f t="shared" si="2"/>
        <v>304.8853813</v>
      </c>
      <c r="R163" s="52">
        <f t="shared" si="16"/>
        <v>42468.84455</v>
      </c>
      <c r="S163" s="53">
        <f t="shared" si="115"/>
        <v>152.4426907</v>
      </c>
      <c r="T163" s="53">
        <f t="shared" si="17"/>
        <v>2347.857944</v>
      </c>
      <c r="U163" s="54">
        <f t="shared" si="4"/>
        <v>0.05528424352</v>
      </c>
      <c r="V163" s="55">
        <f t="shared" si="5"/>
        <v>0.2347857944</v>
      </c>
      <c r="W163" s="56">
        <f t="shared" si="18"/>
        <v>10640.41851</v>
      </c>
      <c r="X163" s="57">
        <f t="shared" si="6"/>
        <v>266.0104627</v>
      </c>
      <c r="Y163" s="57">
        <f t="shared" si="7"/>
        <v>532.0209255</v>
      </c>
      <c r="Z163" s="58">
        <f t="shared" si="8"/>
        <v>0.05</v>
      </c>
      <c r="AA163" s="57">
        <f t="shared" si="19"/>
        <v>90267.76823</v>
      </c>
      <c r="AB163" s="57">
        <f t="shared" si="116"/>
        <v>266.0104627</v>
      </c>
      <c r="AC163" s="57">
        <f t="shared" si="20"/>
        <v>906.4289727</v>
      </c>
      <c r="AD163" s="58">
        <f t="shared" si="10"/>
        <v>0.01004155736</v>
      </c>
      <c r="AE163" s="59">
        <f t="shared" si="11"/>
        <v>0.09064289727</v>
      </c>
      <c r="AF163" s="60">
        <f t="shared" si="12"/>
        <v>3025.161599</v>
      </c>
      <c r="AG163" s="61">
        <f t="shared" si="13"/>
        <v>-677.3036548</v>
      </c>
    </row>
    <row r="164" ht="15.75" customHeight="1">
      <c r="A164" s="42">
        <v>44764.84375</v>
      </c>
      <c r="B164" s="43" t="s">
        <v>191</v>
      </c>
      <c r="C164" s="44">
        <v>0.7133</v>
      </c>
      <c r="D164" s="44">
        <v>0.1672</v>
      </c>
      <c r="E164" s="44">
        <v>0.1195</v>
      </c>
      <c r="F164" s="43">
        <v>1.68</v>
      </c>
      <c r="G164" s="43">
        <v>3.95</v>
      </c>
      <c r="H164" s="45">
        <v>3.98</v>
      </c>
      <c r="I164" s="46" t="s">
        <v>30</v>
      </c>
      <c r="J164" s="26">
        <v>71.33</v>
      </c>
      <c r="K164" s="26">
        <v>1.4019346698443853</v>
      </c>
      <c r="L164" s="47">
        <v>1.1983439999999999</v>
      </c>
      <c r="M164" s="48">
        <v>162.0</v>
      </c>
      <c r="N164" s="49">
        <v>118.0</v>
      </c>
      <c r="O164" s="50">
        <f t="shared" si="1"/>
        <v>0.7283950617</v>
      </c>
      <c r="P164" s="51">
        <f t="shared" si="15"/>
        <v>12347.85794</v>
      </c>
      <c r="Q164" s="52">
        <f t="shared" si="2"/>
        <v>308.6964486</v>
      </c>
      <c r="R164" s="52">
        <f t="shared" si="16"/>
        <v>42777.541</v>
      </c>
      <c r="S164" s="53">
        <f>Q164-(Q164*2)</f>
        <v>-308.6964486</v>
      </c>
      <c r="T164" s="53">
        <f t="shared" si="17"/>
        <v>2039.161496</v>
      </c>
      <c r="U164" s="54">
        <f t="shared" si="4"/>
        <v>0.04766897414</v>
      </c>
      <c r="V164" s="55">
        <f t="shared" si="5"/>
        <v>0.2039161496</v>
      </c>
      <c r="W164" s="56">
        <f t="shared" si="18"/>
        <v>10906.42897</v>
      </c>
      <c r="X164" s="57">
        <f t="shared" si="6"/>
        <v>272.6607243</v>
      </c>
      <c r="Y164" s="57">
        <f t="shared" si="7"/>
        <v>400.9716534</v>
      </c>
      <c r="Z164" s="58">
        <f t="shared" si="8"/>
        <v>0.03676470588</v>
      </c>
      <c r="AA164" s="57">
        <f t="shared" si="19"/>
        <v>90668.73988</v>
      </c>
      <c r="AB164" s="57">
        <f>Y164-(Y164*2)</f>
        <v>-400.9716534</v>
      </c>
      <c r="AC164" s="57">
        <f t="shared" si="20"/>
        <v>505.4573193</v>
      </c>
      <c r="AD164" s="58">
        <f t="shared" si="10"/>
        <v>0.00557476943</v>
      </c>
      <c r="AE164" s="59">
        <f t="shared" si="11"/>
        <v>0.05054573193</v>
      </c>
      <c r="AF164" s="60">
        <f t="shared" si="12"/>
        <v>3025.161599</v>
      </c>
      <c r="AG164" s="61">
        <f t="shared" si="13"/>
        <v>-986.0001034</v>
      </c>
    </row>
    <row r="165" ht="15.75" customHeight="1">
      <c r="A165" s="42">
        <v>44765.90277777778</v>
      </c>
      <c r="B165" s="43" t="s">
        <v>192</v>
      </c>
      <c r="C165" s="44">
        <v>0.7218</v>
      </c>
      <c r="D165" s="44">
        <v>0.1882</v>
      </c>
      <c r="E165" s="44">
        <v>0.09</v>
      </c>
      <c r="F165" s="43">
        <v>1.54</v>
      </c>
      <c r="G165" s="43">
        <v>3.67</v>
      </c>
      <c r="H165" s="45">
        <v>5.79</v>
      </c>
      <c r="I165" s="46" t="s">
        <v>30</v>
      </c>
      <c r="J165" s="26">
        <v>72.17999999999999</v>
      </c>
      <c r="K165" s="26">
        <v>1.3854253255749518</v>
      </c>
      <c r="L165" s="47">
        <v>1.1115719999999998</v>
      </c>
      <c r="M165" s="48">
        <v>163.0</v>
      </c>
      <c r="N165" s="49">
        <f t="shared" ref="N165:N166" si="117">N164+1</f>
        <v>119</v>
      </c>
      <c r="O165" s="50">
        <f t="shared" si="1"/>
        <v>0.7300613497</v>
      </c>
      <c r="P165" s="51">
        <f t="shared" si="15"/>
        <v>12039.1615</v>
      </c>
      <c r="Q165" s="52">
        <f t="shared" si="2"/>
        <v>300.9790374</v>
      </c>
      <c r="R165" s="52">
        <f t="shared" si="16"/>
        <v>43078.52004</v>
      </c>
      <c r="S165" s="53">
        <f t="shared" ref="S165:S166" si="118">(F165-1)*Q165</f>
        <v>162.5286802</v>
      </c>
      <c r="T165" s="53">
        <f t="shared" si="17"/>
        <v>2201.690176</v>
      </c>
      <c r="U165" s="54">
        <f t="shared" si="4"/>
        <v>0.05110877008</v>
      </c>
      <c r="V165" s="55">
        <f t="shared" si="5"/>
        <v>0.2201690176</v>
      </c>
      <c r="W165" s="56">
        <f t="shared" si="18"/>
        <v>10505.45732</v>
      </c>
      <c r="X165" s="57">
        <f t="shared" si="6"/>
        <v>262.636433</v>
      </c>
      <c r="Y165" s="57">
        <f t="shared" si="7"/>
        <v>486.3637648</v>
      </c>
      <c r="Z165" s="58">
        <f t="shared" si="8"/>
        <v>0.0462962963</v>
      </c>
      <c r="AA165" s="57">
        <f t="shared" si="19"/>
        <v>91155.10364</v>
      </c>
      <c r="AB165" s="57">
        <f t="shared" ref="AB165:AB166" si="119">X165</f>
        <v>262.636433</v>
      </c>
      <c r="AC165" s="57">
        <f t="shared" si="20"/>
        <v>768.0937523</v>
      </c>
      <c r="AD165" s="58">
        <f t="shared" si="10"/>
        <v>0.00842622872</v>
      </c>
      <c r="AE165" s="59">
        <f t="shared" si="11"/>
        <v>0.07680937523</v>
      </c>
      <c r="AF165" s="60">
        <f t="shared" si="12"/>
        <v>3025.161599</v>
      </c>
      <c r="AG165" s="61">
        <f t="shared" si="13"/>
        <v>-823.4714232</v>
      </c>
    </row>
    <row r="166" ht="15.75" customHeight="1">
      <c r="A166" s="42">
        <v>44765.927083333336</v>
      </c>
      <c r="B166" s="43" t="s">
        <v>193</v>
      </c>
      <c r="C166" s="44">
        <v>0.6903</v>
      </c>
      <c r="D166" s="44">
        <v>0.1799</v>
      </c>
      <c r="E166" s="44">
        <v>0.1299</v>
      </c>
      <c r="F166" s="43">
        <v>1.82</v>
      </c>
      <c r="G166" s="43">
        <v>3.61</v>
      </c>
      <c r="H166" s="45">
        <v>3.58</v>
      </c>
      <c r="I166" s="46" t="s">
        <v>30</v>
      </c>
      <c r="J166" s="26">
        <v>69.03</v>
      </c>
      <c r="K166" s="26">
        <v>1.4486455164421266</v>
      </c>
      <c r="L166" s="47">
        <v>1.256346</v>
      </c>
      <c r="M166" s="48">
        <v>164.0</v>
      </c>
      <c r="N166" s="49">
        <f t="shared" si="117"/>
        <v>120</v>
      </c>
      <c r="O166" s="50">
        <f t="shared" si="1"/>
        <v>0.7317073171</v>
      </c>
      <c r="P166" s="51">
        <f t="shared" si="15"/>
        <v>12201.69018</v>
      </c>
      <c r="Q166" s="52">
        <f t="shared" si="2"/>
        <v>305.0422544</v>
      </c>
      <c r="R166" s="52">
        <f t="shared" si="16"/>
        <v>43383.5623</v>
      </c>
      <c r="S166" s="53">
        <f t="shared" si="118"/>
        <v>250.1346486</v>
      </c>
      <c r="T166" s="53">
        <f t="shared" si="17"/>
        <v>2451.824825</v>
      </c>
      <c r="U166" s="54">
        <f t="shared" si="4"/>
        <v>0.05651506458</v>
      </c>
      <c r="V166" s="55">
        <f t="shared" si="5"/>
        <v>0.2451824825</v>
      </c>
      <c r="W166" s="56">
        <f t="shared" si="18"/>
        <v>10768.09375</v>
      </c>
      <c r="X166" s="57">
        <f t="shared" si="6"/>
        <v>269.2023438</v>
      </c>
      <c r="Y166" s="57">
        <f t="shared" si="7"/>
        <v>328.2955412</v>
      </c>
      <c r="Z166" s="58">
        <f t="shared" si="8"/>
        <v>0.03048780488</v>
      </c>
      <c r="AA166" s="57">
        <f t="shared" si="19"/>
        <v>91483.39919</v>
      </c>
      <c r="AB166" s="57">
        <f t="shared" si="119"/>
        <v>269.2023438</v>
      </c>
      <c r="AC166" s="57">
        <f t="shared" si="20"/>
        <v>1037.296096</v>
      </c>
      <c r="AD166" s="58">
        <f t="shared" si="10"/>
        <v>0.01133862652</v>
      </c>
      <c r="AE166" s="59">
        <f t="shared" si="11"/>
        <v>0.1037296096</v>
      </c>
      <c r="AF166" s="60">
        <f t="shared" si="12"/>
        <v>3025.161599</v>
      </c>
      <c r="AG166" s="61">
        <f t="shared" si="13"/>
        <v>-573.3367746</v>
      </c>
    </row>
    <row r="167" ht="15.75" customHeight="1">
      <c r="A167" s="42">
        <v>44767.041666666664</v>
      </c>
      <c r="B167" s="43" t="s">
        <v>194</v>
      </c>
      <c r="C167" s="44">
        <v>0.7608</v>
      </c>
      <c r="D167" s="44">
        <v>0.1571</v>
      </c>
      <c r="E167" s="44">
        <v>0.0821</v>
      </c>
      <c r="F167" s="43">
        <v>1.43</v>
      </c>
      <c r="G167" s="43">
        <v>4.23</v>
      </c>
      <c r="H167" s="45">
        <v>6.46</v>
      </c>
      <c r="I167" s="46" t="s">
        <v>30</v>
      </c>
      <c r="J167" s="26">
        <v>76.08</v>
      </c>
      <c r="K167" s="26">
        <v>1.3144058885383807</v>
      </c>
      <c r="L167" s="47">
        <v>1.087944</v>
      </c>
      <c r="M167" s="48">
        <v>165.0</v>
      </c>
      <c r="N167" s="49">
        <v>120.0</v>
      </c>
      <c r="O167" s="50">
        <f t="shared" si="1"/>
        <v>0.7272727273</v>
      </c>
      <c r="P167" s="51">
        <f t="shared" si="15"/>
        <v>12451.82482</v>
      </c>
      <c r="Q167" s="52">
        <f t="shared" si="2"/>
        <v>311.2956206</v>
      </c>
      <c r="R167" s="52">
        <f t="shared" si="16"/>
        <v>43694.85792</v>
      </c>
      <c r="S167" s="53">
        <f>Q167-(Q167*2)</f>
        <v>-311.2956206</v>
      </c>
      <c r="T167" s="53">
        <f t="shared" si="17"/>
        <v>2140.529204</v>
      </c>
      <c r="U167" s="54">
        <f t="shared" si="4"/>
        <v>0.04898812597</v>
      </c>
      <c r="V167" s="55">
        <f t="shared" si="5"/>
        <v>0.2140529204</v>
      </c>
      <c r="W167" s="56">
        <f t="shared" si="18"/>
        <v>11037.2961</v>
      </c>
      <c r="X167" s="57">
        <f t="shared" si="6"/>
        <v>275.9324024</v>
      </c>
      <c r="Y167" s="57">
        <f t="shared" si="7"/>
        <v>641.7032614</v>
      </c>
      <c r="Z167" s="58">
        <f t="shared" si="8"/>
        <v>0.05813953488</v>
      </c>
      <c r="AA167" s="57">
        <f t="shared" si="19"/>
        <v>92125.10245</v>
      </c>
      <c r="AB167" s="57">
        <f>Y167-(Y167*2)</f>
        <v>-641.7032614</v>
      </c>
      <c r="AC167" s="57">
        <f t="shared" si="20"/>
        <v>395.5928347</v>
      </c>
      <c r="AD167" s="58">
        <f t="shared" si="10"/>
        <v>0.004294082983</v>
      </c>
      <c r="AE167" s="59">
        <f t="shared" si="11"/>
        <v>0.03955928347</v>
      </c>
      <c r="AF167" s="60">
        <f t="shared" si="12"/>
        <v>3025.161599</v>
      </c>
      <c r="AG167" s="61">
        <f t="shared" si="13"/>
        <v>-884.6323952</v>
      </c>
    </row>
    <row r="168" ht="15.75" customHeight="1">
      <c r="A168" s="42">
        <v>44768.0</v>
      </c>
      <c r="B168" s="43" t="s">
        <v>195</v>
      </c>
      <c r="C168" s="44">
        <v>0.8548</v>
      </c>
      <c r="D168" s="44">
        <v>0.1044</v>
      </c>
      <c r="E168" s="44">
        <v>0.0408</v>
      </c>
      <c r="F168" s="43">
        <v>1.28</v>
      </c>
      <c r="G168" s="43">
        <v>5.05</v>
      </c>
      <c r="H168" s="45">
        <v>8.66</v>
      </c>
      <c r="I168" s="46" t="s">
        <v>30</v>
      </c>
      <c r="J168" s="26">
        <v>85.48</v>
      </c>
      <c r="K168" s="26">
        <v>1.169864295741694</v>
      </c>
      <c r="L168" s="47">
        <v>1.094144</v>
      </c>
      <c r="M168" s="48">
        <v>166.0</v>
      </c>
      <c r="N168" s="49">
        <f>N167+1</f>
        <v>121</v>
      </c>
      <c r="O168" s="50">
        <f t="shared" si="1"/>
        <v>0.7289156627</v>
      </c>
      <c r="P168" s="51">
        <f t="shared" si="15"/>
        <v>12140.5292</v>
      </c>
      <c r="Q168" s="52">
        <f t="shared" si="2"/>
        <v>303.5132301</v>
      </c>
      <c r="R168" s="52">
        <f t="shared" si="16"/>
        <v>43998.37115</v>
      </c>
      <c r="S168" s="53">
        <f>(F168-1)*Q168</f>
        <v>84.98370443</v>
      </c>
      <c r="T168" s="53">
        <f t="shared" si="17"/>
        <v>2225.512908</v>
      </c>
      <c r="U168" s="54">
        <f t="shared" si="4"/>
        <v>0.05058171133</v>
      </c>
      <c r="V168" s="55">
        <f t="shared" si="5"/>
        <v>0.2225512908</v>
      </c>
      <c r="W168" s="56">
        <f t="shared" si="18"/>
        <v>10395.59283</v>
      </c>
      <c r="X168" s="57">
        <f t="shared" si="6"/>
        <v>259.8898209</v>
      </c>
      <c r="Y168" s="57">
        <f t="shared" si="7"/>
        <v>928.1779317</v>
      </c>
      <c r="Z168" s="58">
        <f t="shared" si="8"/>
        <v>0.08928571429</v>
      </c>
      <c r="AA168" s="57">
        <f t="shared" si="19"/>
        <v>93053.28038</v>
      </c>
      <c r="AB168" s="57">
        <f>X168</f>
        <v>259.8898209</v>
      </c>
      <c r="AC168" s="57">
        <f t="shared" si="20"/>
        <v>655.4826556</v>
      </c>
      <c r="AD168" s="58">
        <f t="shared" si="10"/>
        <v>0.007044164944</v>
      </c>
      <c r="AE168" s="59">
        <f t="shared" si="11"/>
        <v>0.06554826556</v>
      </c>
      <c r="AF168" s="60">
        <f t="shared" si="12"/>
        <v>3025.161599</v>
      </c>
      <c r="AG168" s="61">
        <f t="shared" si="13"/>
        <v>-799.6486908</v>
      </c>
    </row>
    <row r="169" ht="15.75" customHeight="1">
      <c r="A169" s="42">
        <v>44769.979166666664</v>
      </c>
      <c r="B169" s="43" t="s">
        <v>196</v>
      </c>
      <c r="C169" s="44">
        <v>0.7016</v>
      </c>
      <c r="D169" s="44">
        <v>0.1812</v>
      </c>
      <c r="E169" s="44">
        <v>0.1172</v>
      </c>
      <c r="F169" s="43">
        <v>1.55</v>
      </c>
      <c r="G169" s="43">
        <v>4.03</v>
      </c>
      <c r="H169" s="45">
        <v>5.06</v>
      </c>
      <c r="I169" s="46" t="s">
        <v>30</v>
      </c>
      <c r="J169" s="26">
        <v>70.16</v>
      </c>
      <c r="K169" s="26">
        <v>1.4253135689851768</v>
      </c>
      <c r="L169" s="47">
        <v>1.08748</v>
      </c>
      <c r="M169" s="48">
        <v>167.0</v>
      </c>
      <c r="N169" s="49">
        <v>121.0</v>
      </c>
      <c r="O169" s="50">
        <f t="shared" si="1"/>
        <v>0.7245508982</v>
      </c>
      <c r="P169" s="51">
        <f t="shared" si="15"/>
        <v>12225.51291</v>
      </c>
      <c r="Q169" s="52">
        <f t="shared" si="2"/>
        <v>305.6378227</v>
      </c>
      <c r="R169" s="52">
        <f t="shared" si="16"/>
        <v>44304.00897</v>
      </c>
      <c r="S169" s="53">
        <f>Q169-(Q169*2)</f>
        <v>-305.6378227</v>
      </c>
      <c r="T169" s="53">
        <f t="shared" si="17"/>
        <v>1919.875086</v>
      </c>
      <c r="U169" s="54">
        <f t="shared" si="4"/>
        <v>0.04333411649</v>
      </c>
      <c r="V169" s="55">
        <f t="shared" si="5"/>
        <v>0.1919875086</v>
      </c>
      <c r="W169" s="56">
        <f t="shared" si="18"/>
        <v>10655.48266</v>
      </c>
      <c r="X169" s="57">
        <f t="shared" si="6"/>
        <v>266.3870664</v>
      </c>
      <c r="Y169" s="57">
        <f t="shared" si="7"/>
        <v>484.3401207</v>
      </c>
      <c r="Z169" s="58">
        <f t="shared" si="8"/>
        <v>0.04545454545</v>
      </c>
      <c r="AA169" s="57">
        <f t="shared" si="19"/>
        <v>93537.6205</v>
      </c>
      <c r="AB169" s="57">
        <f>Y169-(Y169*2)</f>
        <v>-484.3401207</v>
      </c>
      <c r="AC169" s="57">
        <f t="shared" si="20"/>
        <v>171.1425349</v>
      </c>
      <c r="AD169" s="58">
        <f t="shared" si="10"/>
        <v>0.001829665262</v>
      </c>
      <c r="AE169" s="59">
        <f t="shared" si="11"/>
        <v>0.01711425349</v>
      </c>
      <c r="AF169" s="60">
        <f t="shared" si="12"/>
        <v>3025.161599</v>
      </c>
      <c r="AG169" s="61">
        <f t="shared" si="13"/>
        <v>-1105.286513</v>
      </c>
    </row>
    <row r="170" ht="15.75" customHeight="1">
      <c r="A170" s="42">
        <v>44771.71527777778</v>
      </c>
      <c r="B170" s="43" t="s">
        <v>197</v>
      </c>
      <c r="C170" s="44">
        <v>0.7088</v>
      </c>
      <c r="D170" s="44">
        <v>0.1696</v>
      </c>
      <c r="E170" s="44">
        <v>0.1216</v>
      </c>
      <c r="F170" s="43">
        <v>1.34</v>
      </c>
      <c r="G170" s="43">
        <v>4.99</v>
      </c>
      <c r="H170" s="45">
        <v>7.05</v>
      </c>
      <c r="I170" s="46" t="s">
        <v>30</v>
      </c>
      <c r="J170" s="26">
        <v>55.41000000000001</v>
      </c>
      <c r="K170" s="26">
        <v>1.8047283883775487</v>
      </c>
      <c r="L170" s="47">
        <v>1.0638720000000002</v>
      </c>
      <c r="M170" s="48">
        <v>168.0</v>
      </c>
      <c r="N170" s="49">
        <f t="shared" ref="N170:N174" si="120">N169+1</f>
        <v>122</v>
      </c>
      <c r="O170" s="50">
        <f t="shared" si="1"/>
        <v>0.7261904762</v>
      </c>
      <c r="P170" s="51">
        <f t="shared" si="15"/>
        <v>11919.87509</v>
      </c>
      <c r="Q170" s="52">
        <f t="shared" si="2"/>
        <v>297.9968771</v>
      </c>
      <c r="R170" s="52">
        <f t="shared" si="16"/>
        <v>44602.00585</v>
      </c>
      <c r="S170" s="53">
        <f t="shared" ref="S170:S174" si="121">(F170-1)*Q170</f>
        <v>101.3189382</v>
      </c>
      <c r="T170" s="53">
        <f t="shared" si="17"/>
        <v>2021.194024</v>
      </c>
      <c r="U170" s="54">
        <f t="shared" si="4"/>
        <v>0.0453162136</v>
      </c>
      <c r="V170" s="55">
        <f t="shared" si="5"/>
        <v>0.2021194024</v>
      </c>
      <c r="W170" s="56">
        <f t="shared" si="18"/>
        <v>10171.14253</v>
      </c>
      <c r="X170" s="57">
        <f t="shared" si="6"/>
        <v>254.2785634</v>
      </c>
      <c r="Y170" s="57">
        <f t="shared" si="7"/>
        <v>747.8781276</v>
      </c>
      <c r="Z170" s="58">
        <f t="shared" si="8"/>
        <v>0.07352941176</v>
      </c>
      <c r="AA170" s="57">
        <f t="shared" si="19"/>
        <v>94285.49863</v>
      </c>
      <c r="AB170" s="57">
        <f t="shared" ref="AB170:AB174" si="122">X170</f>
        <v>254.2785634</v>
      </c>
      <c r="AC170" s="57">
        <f t="shared" si="20"/>
        <v>425.4210982</v>
      </c>
      <c r="AD170" s="58">
        <f t="shared" si="10"/>
        <v>0.004512052271</v>
      </c>
      <c r="AE170" s="59">
        <f t="shared" si="11"/>
        <v>0.04254210982</v>
      </c>
      <c r="AF170" s="60">
        <f t="shared" si="12"/>
        <v>3025.161599</v>
      </c>
      <c r="AG170" s="61">
        <f t="shared" si="13"/>
        <v>-1003.967575</v>
      </c>
    </row>
    <row r="171" ht="15.75" customHeight="1">
      <c r="A171" s="42">
        <v>44772.979166666664</v>
      </c>
      <c r="B171" s="43" t="s">
        <v>198</v>
      </c>
      <c r="C171" s="44">
        <v>0.7089</v>
      </c>
      <c r="D171" s="44">
        <v>0.1872</v>
      </c>
      <c r="E171" s="44">
        <v>0.1039</v>
      </c>
      <c r="F171" s="43">
        <v>1.47</v>
      </c>
      <c r="G171" s="43">
        <v>4.05</v>
      </c>
      <c r="H171" s="45">
        <v>6.04</v>
      </c>
      <c r="I171" s="46" t="s">
        <v>30</v>
      </c>
      <c r="J171" s="26">
        <v>70.89</v>
      </c>
      <c r="K171" s="26">
        <v>1.4106361969248131</v>
      </c>
      <c r="L171" s="47">
        <v>1.0420829999999999</v>
      </c>
      <c r="M171" s="48">
        <v>169.0</v>
      </c>
      <c r="N171" s="49">
        <f t="shared" si="120"/>
        <v>123</v>
      </c>
      <c r="O171" s="50">
        <f t="shared" si="1"/>
        <v>0.7278106509</v>
      </c>
      <c r="P171" s="51">
        <f t="shared" si="15"/>
        <v>12021.19402</v>
      </c>
      <c r="Q171" s="52">
        <f t="shared" si="2"/>
        <v>300.5298506</v>
      </c>
      <c r="R171" s="52">
        <f t="shared" si="16"/>
        <v>44902.5357</v>
      </c>
      <c r="S171" s="53">
        <f t="shared" si="121"/>
        <v>141.2490298</v>
      </c>
      <c r="T171" s="53">
        <f t="shared" si="17"/>
        <v>2162.443054</v>
      </c>
      <c r="U171" s="54">
        <f t="shared" si="4"/>
        <v>0.04815859551</v>
      </c>
      <c r="V171" s="55">
        <f t="shared" si="5"/>
        <v>0.2162443054</v>
      </c>
      <c r="W171" s="56">
        <f t="shared" si="18"/>
        <v>10425.4211</v>
      </c>
      <c r="X171" s="57">
        <f t="shared" si="6"/>
        <v>260.6355275</v>
      </c>
      <c r="Y171" s="57">
        <f t="shared" si="7"/>
        <v>554.5436754</v>
      </c>
      <c r="Z171" s="58">
        <f t="shared" si="8"/>
        <v>0.05319148936</v>
      </c>
      <c r="AA171" s="57">
        <f t="shared" si="19"/>
        <v>94840.0423</v>
      </c>
      <c r="AB171" s="57">
        <f t="shared" si="122"/>
        <v>260.6355275</v>
      </c>
      <c r="AC171" s="57">
        <f t="shared" si="20"/>
        <v>686.0566257</v>
      </c>
      <c r="AD171" s="58">
        <f t="shared" si="10"/>
        <v>0.007233828761</v>
      </c>
      <c r="AE171" s="59">
        <f t="shared" si="11"/>
        <v>0.06860566257</v>
      </c>
      <c r="AF171" s="60">
        <f t="shared" si="12"/>
        <v>3025.161599</v>
      </c>
      <c r="AG171" s="61">
        <f t="shared" si="13"/>
        <v>-862.7185455</v>
      </c>
    </row>
    <row r="172" ht="15.75" customHeight="1">
      <c r="A172" s="42">
        <v>44773.020833333336</v>
      </c>
      <c r="B172" s="43" t="s">
        <v>199</v>
      </c>
      <c r="C172" s="44">
        <v>0.743</v>
      </c>
      <c r="D172" s="44">
        <v>0.1654</v>
      </c>
      <c r="E172" s="44">
        <v>0.0916</v>
      </c>
      <c r="F172" s="43">
        <v>1.37</v>
      </c>
      <c r="G172" s="43">
        <v>4.7</v>
      </c>
      <c r="H172" s="45">
        <v>7.86</v>
      </c>
      <c r="I172" s="46" t="s">
        <v>30</v>
      </c>
      <c r="J172" s="26">
        <v>74.3</v>
      </c>
      <c r="K172" s="26">
        <v>1.3458950201884252</v>
      </c>
      <c r="L172" s="47">
        <v>1.01791</v>
      </c>
      <c r="M172" s="48">
        <v>170.0</v>
      </c>
      <c r="N172" s="49">
        <f t="shared" si="120"/>
        <v>124</v>
      </c>
      <c r="O172" s="50">
        <f t="shared" si="1"/>
        <v>0.7294117647</v>
      </c>
      <c r="P172" s="51">
        <f t="shared" si="15"/>
        <v>12162.44305</v>
      </c>
      <c r="Q172" s="52">
        <f t="shared" si="2"/>
        <v>304.0610763</v>
      </c>
      <c r="R172" s="52">
        <f t="shared" si="16"/>
        <v>45206.59677</v>
      </c>
      <c r="S172" s="53">
        <f t="shared" si="121"/>
        <v>112.5025982</v>
      </c>
      <c r="T172" s="53">
        <f t="shared" si="17"/>
        <v>2274.945652</v>
      </c>
      <c r="U172" s="54">
        <f t="shared" si="4"/>
        <v>0.05032331152</v>
      </c>
      <c r="V172" s="55">
        <f t="shared" si="5"/>
        <v>0.2274945652</v>
      </c>
      <c r="W172" s="56">
        <f t="shared" si="18"/>
        <v>10686.05663</v>
      </c>
      <c r="X172" s="57">
        <f t="shared" si="6"/>
        <v>267.1514156</v>
      </c>
      <c r="Y172" s="57">
        <f t="shared" si="7"/>
        <v>722.0308531</v>
      </c>
      <c r="Z172" s="58">
        <f t="shared" si="8"/>
        <v>0.06756756757</v>
      </c>
      <c r="AA172" s="57">
        <f t="shared" si="19"/>
        <v>95562.07316</v>
      </c>
      <c r="AB172" s="57">
        <f t="shared" si="122"/>
        <v>267.1514156</v>
      </c>
      <c r="AC172" s="57">
        <f t="shared" si="20"/>
        <v>953.2080413</v>
      </c>
      <c r="AD172" s="58">
        <f t="shared" si="10"/>
        <v>0.009974752638</v>
      </c>
      <c r="AE172" s="59">
        <f t="shared" si="11"/>
        <v>0.09532080413</v>
      </c>
      <c r="AF172" s="60">
        <f t="shared" si="12"/>
        <v>3025.161599</v>
      </c>
      <c r="AG172" s="61">
        <f t="shared" si="13"/>
        <v>-750.2159472</v>
      </c>
    </row>
    <row r="173" ht="15.75" customHeight="1">
      <c r="A173" s="42">
        <v>44773.604166666664</v>
      </c>
      <c r="B173" s="43" t="s">
        <v>200</v>
      </c>
      <c r="C173" s="44">
        <v>0.6999</v>
      </c>
      <c r="D173" s="44">
        <v>0.1719</v>
      </c>
      <c r="E173" s="44">
        <v>0.1282</v>
      </c>
      <c r="F173" s="43">
        <v>1.64</v>
      </c>
      <c r="G173" s="43">
        <v>4.14</v>
      </c>
      <c r="H173" s="45">
        <v>4.34</v>
      </c>
      <c r="I173" s="46" t="s">
        <v>30</v>
      </c>
      <c r="J173" s="26">
        <v>69.99</v>
      </c>
      <c r="K173" s="26">
        <v>1.4287755393627661</v>
      </c>
      <c r="L173" s="47">
        <v>1.1478359999999999</v>
      </c>
      <c r="M173" s="48">
        <v>171.0</v>
      </c>
      <c r="N173" s="49">
        <f t="shared" si="120"/>
        <v>125</v>
      </c>
      <c r="O173" s="50">
        <f t="shared" si="1"/>
        <v>0.730994152</v>
      </c>
      <c r="P173" s="51">
        <f t="shared" si="15"/>
        <v>12274.94565</v>
      </c>
      <c r="Q173" s="52">
        <f t="shared" si="2"/>
        <v>306.8736413</v>
      </c>
      <c r="R173" s="52">
        <f t="shared" si="16"/>
        <v>45513.47041</v>
      </c>
      <c r="S173" s="53">
        <f t="shared" si="121"/>
        <v>196.3991304</v>
      </c>
      <c r="T173" s="53">
        <f t="shared" si="17"/>
        <v>2471.344782</v>
      </c>
      <c r="U173" s="54">
        <f t="shared" si="4"/>
        <v>0.0542991945</v>
      </c>
      <c r="V173" s="55">
        <f t="shared" si="5"/>
        <v>0.2471344782</v>
      </c>
      <c r="W173" s="56">
        <f t="shared" si="18"/>
        <v>10953.20804</v>
      </c>
      <c r="X173" s="57">
        <f t="shared" si="6"/>
        <v>273.830201</v>
      </c>
      <c r="Y173" s="57">
        <f t="shared" si="7"/>
        <v>427.8596891</v>
      </c>
      <c r="Z173" s="58">
        <f t="shared" si="8"/>
        <v>0.0390625</v>
      </c>
      <c r="AA173" s="57">
        <f t="shared" si="19"/>
        <v>95989.93284</v>
      </c>
      <c r="AB173" s="57">
        <f t="shared" si="122"/>
        <v>273.830201</v>
      </c>
      <c r="AC173" s="57">
        <f t="shared" si="20"/>
        <v>1227.038242</v>
      </c>
      <c r="AD173" s="58">
        <f t="shared" si="10"/>
        <v>0.01278298886</v>
      </c>
      <c r="AE173" s="59">
        <f t="shared" si="11"/>
        <v>0.1227038242</v>
      </c>
      <c r="AF173" s="60">
        <f t="shared" si="12"/>
        <v>3025.161599</v>
      </c>
      <c r="AG173" s="61">
        <f t="shared" si="13"/>
        <v>-553.8168168</v>
      </c>
    </row>
    <row r="174" ht="15.75" customHeight="1">
      <c r="A174" s="42">
        <v>44773.875</v>
      </c>
      <c r="B174" s="43" t="s">
        <v>201</v>
      </c>
      <c r="C174" s="44">
        <v>0.8204</v>
      </c>
      <c r="D174" s="44">
        <v>0.1301</v>
      </c>
      <c r="E174" s="44">
        <v>0.0494</v>
      </c>
      <c r="F174" s="43">
        <v>1.27</v>
      </c>
      <c r="G174" s="43">
        <v>5.22</v>
      </c>
      <c r="H174" s="45">
        <v>9.11</v>
      </c>
      <c r="I174" s="46" t="s">
        <v>30</v>
      </c>
      <c r="J174" s="26">
        <v>82.03999999999999</v>
      </c>
      <c r="K174" s="26">
        <v>1.218917601170161</v>
      </c>
      <c r="L174" s="47">
        <v>1.0419079999999998</v>
      </c>
      <c r="M174" s="48">
        <v>172.0</v>
      </c>
      <c r="N174" s="49">
        <f t="shared" si="120"/>
        <v>126</v>
      </c>
      <c r="O174" s="50">
        <f t="shared" si="1"/>
        <v>0.7325581395</v>
      </c>
      <c r="P174" s="51">
        <f t="shared" si="15"/>
        <v>12471.34478</v>
      </c>
      <c r="Q174" s="52">
        <f t="shared" si="2"/>
        <v>311.7836196</v>
      </c>
      <c r="R174" s="52">
        <f t="shared" si="16"/>
        <v>45825.25403</v>
      </c>
      <c r="S174" s="53">
        <f t="shared" si="121"/>
        <v>84.18157728</v>
      </c>
      <c r="T174" s="53">
        <f t="shared" si="17"/>
        <v>2555.52636</v>
      </c>
      <c r="U174" s="54">
        <f t="shared" si="4"/>
        <v>0.05576676908</v>
      </c>
      <c r="V174" s="55">
        <f t="shared" si="5"/>
        <v>0.255552636</v>
      </c>
      <c r="W174" s="56">
        <f t="shared" si="18"/>
        <v>11227.03824</v>
      </c>
      <c r="X174" s="57">
        <f t="shared" si="6"/>
        <v>280.6759561</v>
      </c>
      <c r="Y174" s="57">
        <f t="shared" si="7"/>
        <v>1039.540578</v>
      </c>
      <c r="Z174" s="58">
        <f t="shared" si="8"/>
        <v>0.09259259259</v>
      </c>
      <c r="AA174" s="57">
        <f t="shared" si="19"/>
        <v>97029.47342</v>
      </c>
      <c r="AB174" s="57">
        <f t="shared" si="122"/>
        <v>280.6759561</v>
      </c>
      <c r="AC174" s="57">
        <f t="shared" si="20"/>
        <v>1507.714198</v>
      </c>
      <c r="AD174" s="58">
        <f t="shared" si="10"/>
        <v>0.01553872391</v>
      </c>
      <c r="AE174" s="59">
        <f t="shared" si="11"/>
        <v>0.1507714198</v>
      </c>
      <c r="AF174" s="60">
        <f t="shared" si="12"/>
        <v>3025.161599</v>
      </c>
      <c r="AG174" s="61">
        <f t="shared" si="13"/>
        <v>-469.6352395</v>
      </c>
    </row>
    <row r="175" ht="15.75" customHeight="1">
      <c r="A175" s="42">
        <v>44773.927083333336</v>
      </c>
      <c r="B175" s="43" t="s">
        <v>112</v>
      </c>
      <c r="C175" s="44">
        <v>0.7807</v>
      </c>
      <c r="D175" s="44">
        <v>0.1495</v>
      </c>
      <c r="E175" s="44">
        <v>0.0697</v>
      </c>
      <c r="F175" s="43">
        <v>1.9</v>
      </c>
      <c r="G175" s="43">
        <v>3.49</v>
      </c>
      <c r="H175" s="45">
        <v>3.42</v>
      </c>
      <c r="I175" s="46" t="s">
        <v>30</v>
      </c>
      <c r="J175" s="26">
        <v>78.07</v>
      </c>
      <c r="K175" s="26">
        <v>1.2809017548354042</v>
      </c>
      <c r="L175" s="47">
        <v>1.4833299999999998</v>
      </c>
      <c r="M175" s="48">
        <v>173.0</v>
      </c>
      <c r="N175" s="49">
        <v>126.0</v>
      </c>
      <c r="O175" s="50">
        <f t="shared" si="1"/>
        <v>0.7283236994</v>
      </c>
      <c r="P175" s="51">
        <f t="shared" si="15"/>
        <v>12555.52636</v>
      </c>
      <c r="Q175" s="52">
        <f t="shared" si="2"/>
        <v>313.888159</v>
      </c>
      <c r="R175" s="52">
        <f t="shared" si="16"/>
        <v>46139.14219</v>
      </c>
      <c r="S175" s="53">
        <f t="shared" ref="S175:S176" si="123">Q175-(Q175*2)</f>
        <v>-313.888159</v>
      </c>
      <c r="T175" s="53">
        <f t="shared" si="17"/>
        <v>2241.638201</v>
      </c>
      <c r="U175" s="54">
        <f t="shared" si="4"/>
        <v>0.04858430595</v>
      </c>
      <c r="V175" s="55">
        <f t="shared" si="5"/>
        <v>0.2241638201</v>
      </c>
      <c r="W175" s="56">
        <f t="shared" si="18"/>
        <v>11507.7142</v>
      </c>
      <c r="X175" s="57">
        <f t="shared" si="6"/>
        <v>287.692855</v>
      </c>
      <c r="Y175" s="57">
        <f t="shared" si="7"/>
        <v>319.6587277</v>
      </c>
      <c r="Z175" s="58">
        <f t="shared" si="8"/>
        <v>0.02777777778</v>
      </c>
      <c r="AA175" s="57">
        <f t="shared" si="19"/>
        <v>97349.13215</v>
      </c>
      <c r="AB175" s="57">
        <f t="shared" ref="AB175:AB176" si="124">Y175-(Y175*2)</f>
        <v>-319.6587277</v>
      </c>
      <c r="AC175" s="57">
        <f t="shared" si="20"/>
        <v>1188.055471</v>
      </c>
      <c r="AD175" s="58">
        <f t="shared" si="10"/>
        <v>0.01220406843</v>
      </c>
      <c r="AE175" s="59">
        <f t="shared" si="11"/>
        <v>0.1188055471</v>
      </c>
      <c r="AF175" s="60">
        <f t="shared" si="12"/>
        <v>3025.161599</v>
      </c>
      <c r="AG175" s="61">
        <f t="shared" si="13"/>
        <v>-783.5233985</v>
      </c>
    </row>
    <row r="176" ht="15.75" customHeight="1">
      <c r="A176" s="42">
        <v>44774.020833333336</v>
      </c>
      <c r="B176" s="43" t="s">
        <v>202</v>
      </c>
      <c r="C176" s="44">
        <v>0.8193</v>
      </c>
      <c r="D176" s="44">
        <v>0.1232</v>
      </c>
      <c r="E176" s="44">
        <v>0.0575</v>
      </c>
      <c r="F176" s="43">
        <v>1.29</v>
      </c>
      <c r="G176" s="43">
        <v>5.11</v>
      </c>
      <c r="H176" s="45">
        <v>9.7</v>
      </c>
      <c r="I176" s="46" t="s">
        <v>30</v>
      </c>
      <c r="J176" s="26">
        <v>81.93</v>
      </c>
      <c r="K176" s="26">
        <v>1.2205541315757353</v>
      </c>
      <c r="L176" s="47">
        <v>1.056897</v>
      </c>
      <c r="M176" s="48">
        <v>174.0</v>
      </c>
      <c r="N176" s="49">
        <v>126.0</v>
      </c>
      <c r="O176" s="50">
        <f t="shared" si="1"/>
        <v>0.724137931</v>
      </c>
      <c r="P176" s="51">
        <f t="shared" si="15"/>
        <v>12241.6382</v>
      </c>
      <c r="Q176" s="52">
        <f t="shared" si="2"/>
        <v>306.040955</v>
      </c>
      <c r="R176" s="52">
        <f t="shared" si="16"/>
        <v>46445.18315</v>
      </c>
      <c r="S176" s="53">
        <f t="shared" si="123"/>
        <v>-306.040955</v>
      </c>
      <c r="T176" s="53">
        <f t="shared" si="17"/>
        <v>1935.597246</v>
      </c>
      <c r="U176" s="54">
        <f t="shared" si="4"/>
        <v>0.04167487594</v>
      </c>
      <c r="V176" s="55">
        <f t="shared" si="5"/>
        <v>0.1935597246</v>
      </c>
      <c r="W176" s="56">
        <f t="shared" si="18"/>
        <v>11188.05547</v>
      </c>
      <c r="X176" s="57">
        <f t="shared" si="6"/>
        <v>279.7013868</v>
      </c>
      <c r="Y176" s="57">
        <f t="shared" si="7"/>
        <v>964.4875406</v>
      </c>
      <c r="Z176" s="58">
        <f t="shared" si="8"/>
        <v>0.08620689655</v>
      </c>
      <c r="AA176" s="57">
        <f t="shared" si="19"/>
        <v>98313.61969</v>
      </c>
      <c r="AB176" s="57">
        <f t="shared" si="124"/>
        <v>-964.4875406</v>
      </c>
      <c r="AC176" s="57">
        <f t="shared" si="20"/>
        <v>223.5679301</v>
      </c>
      <c r="AD176" s="58">
        <f t="shared" si="10"/>
        <v>0.002274028063</v>
      </c>
      <c r="AE176" s="59">
        <f t="shared" si="11"/>
        <v>0.02235679301</v>
      </c>
      <c r="AF176" s="60">
        <f t="shared" si="12"/>
        <v>3025.161599</v>
      </c>
      <c r="AG176" s="61">
        <f t="shared" si="13"/>
        <v>-1089.564354</v>
      </c>
    </row>
    <row r="177" ht="15.75" customHeight="1">
      <c r="A177" s="42">
        <v>44774.020833333336</v>
      </c>
      <c r="B177" s="43" t="s">
        <v>203</v>
      </c>
      <c r="C177" s="44">
        <v>0.8208</v>
      </c>
      <c r="D177" s="44">
        <v>0.1138</v>
      </c>
      <c r="E177" s="44">
        <v>0.0655</v>
      </c>
      <c r="F177" s="43">
        <v>1.86</v>
      </c>
      <c r="G177" s="43">
        <v>3.67</v>
      </c>
      <c r="H177" s="45">
        <v>3.43</v>
      </c>
      <c r="I177" s="46" t="s">
        <v>30</v>
      </c>
      <c r="J177" s="26">
        <v>82.08</v>
      </c>
      <c r="K177" s="26">
        <v>1.2183235867446394</v>
      </c>
      <c r="L177" s="47">
        <v>1.526688</v>
      </c>
      <c r="M177" s="48">
        <v>175.0</v>
      </c>
      <c r="N177" s="49">
        <f t="shared" ref="N177:N180" si="125">N176+1</f>
        <v>127</v>
      </c>
      <c r="O177" s="50">
        <f t="shared" si="1"/>
        <v>0.7257142857</v>
      </c>
      <c r="P177" s="51">
        <f t="shared" si="15"/>
        <v>11935.59725</v>
      </c>
      <c r="Q177" s="52">
        <f t="shared" si="2"/>
        <v>298.3899311</v>
      </c>
      <c r="R177" s="52">
        <f t="shared" si="16"/>
        <v>46743.57308</v>
      </c>
      <c r="S177" s="53">
        <f t="shared" ref="S177:S180" si="126">(F177-1)*Q177</f>
        <v>256.6153408</v>
      </c>
      <c r="T177" s="53">
        <f t="shared" si="17"/>
        <v>2192.212587</v>
      </c>
      <c r="U177" s="54">
        <f t="shared" si="4"/>
        <v>0.0468986952</v>
      </c>
      <c r="V177" s="55">
        <f t="shared" si="5"/>
        <v>0.2192212587</v>
      </c>
      <c r="W177" s="56">
        <f t="shared" si="18"/>
        <v>10223.56793</v>
      </c>
      <c r="X177" s="57">
        <f t="shared" si="6"/>
        <v>255.5891983</v>
      </c>
      <c r="Y177" s="57">
        <f t="shared" si="7"/>
        <v>297.1967422</v>
      </c>
      <c r="Z177" s="58">
        <f t="shared" si="8"/>
        <v>0.02906976744</v>
      </c>
      <c r="AA177" s="57">
        <f t="shared" si="19"/>
        <v>98610.81643</v>
      </c>
      <c r="AB177" s="57">
        <f t="shared" ref="AB177:AB180" si="127">X177</f>
        <v>255.5891983</v>
      </c>
      <c r="AC177" s="57">
        <f t="shared" si="20"/>
        <v>479.1571284</v>
      </c>
      <c r="AD177" s="58">
        <f t="shared" si="10"/>
        <v>0.004859072724</v>
      </c>
      <c r="AE177" s="59">
        <f t="shared" si="11"/>
        <v>0.04791571284</v>
      </c>
      <c r="AF177" s="60">
        <f t="shared" si="12"/>
        <v>3025.161599</v>
      </c>
      <c r="AG177" s="61">
        <f t="shared" si="13"/>
        <v>-832.9490127</v>
      </c>
    </row>
    <row r="178" ht="15.75" customHeight="1">
      <c r="A178" s="42">
        <v>44774.520833333336</v>
      </c>
      <c r="B178" s="43" t="s">
        <v>204</v>
      </c>
      <c r="C178" s="44">
        <v>0.7304</v>
      </c>
      <c r="D178" s="44">
        <v>0.1769</v>
      </c>
      <c r="E178" s="44">
        <v>0.0927</v>
      </c>
      <c r="F178" s="43">
        <v>1.55</v>
      </c>
      <c r="G178" s="43">
        <v>3.82</v>
      </c>
      <c r="H178" s="45">
        <v>5.08</v>
      </c>
      <c r="I178" s="46" t="s">
        <v>30</v>
      </c>
      <c r="J178" s="26">
        <v>73.04</v>
      </c>
      <c r="K178" s="26">
        <v>1.3691128148959473</v>
      </c>
      <c r="L178" s="47">
        <v>1.1321200000000002</v>
      </c>
      <c r="M178" s="48">
        <v>176.0</v>
      </c>
      <c r="N178" s="49">
        <f t="shared" si="125"/>
        <v>128</v>
      </c>
      <c r="O178" s="50">
        <f t="shared" si="1"/>
        <v>0.7272727273</v>
      </c>
      <c r="P178" s="51">
        <f t="shared" si="15"/>
        <v>12192.21259</v>
      </c>
      <c r="Q178" s="52">
        <f t="shared" si="2"/>
        <v>304.8053147</v>
      </c>
      <c r="R178" s="52">
        <f t="shared" si="16"/>
        <v>47048.37839</v>
      </c>
      <c r="S178" s="53">
        <f t="shared" si="126"/>
        <v>167.6429231</v>
      </c>
      <c r="T178" s="53">
        <f t="shared" si="17"/>
        <v>2359.85551</v>
      </c>
      <c r="U178" s="54">
        <f t="shared" si="4"/>
        <v>0.05015806262</v>
      </c>
      <c r="V178" s="55">
        <f t="shared" si="5"/>
        <v>0.235985551</v>
      </c>
      <c r="W178" s="56">
        <f t="shared" si="18"/>
        <v>10479.15713</v>
      </c>
      <c r="X178" s="57">
        <f t="shared" si="6"/>
        <v>261.9789282</v>
      </c>
      <c r="Y178" s="57">
        <f t="shared" si="7"/>
        <v>476.325324</v>
      </c>
      <c r="Z178" s="58">
        <f t="shared" si="8"/>
        <v>0.04545454545</v>
      </c>
      <c r="AA178" s="57">
        <f t="shared" si="19"/>
        <v>99087.14176</v>
      </c>
      <c r="AB178" s="57">
        <f t="shared" si="127"/>
        <v>261.9789282</v>
      </c>
      <c r="AC178" s="57">
        <f t="shared" si="20"/>
        <v>741.1360566</v>
      </c>
      <c r="AD178" s="58">
        <f t="shared" si="10"/>
        <v>0.007479639068</v>
      </c>
      <c r="AE178" s="59">
        <f t="shared" si="11"/>
        <v>0.07411360566</v>
      </c>
      <c r="AF178" s="60">
        <f t="shared" si="12"/>
        <v>3025.161599</v>
      </c>
      <c r="AG178" s="61">
        <f t="shared" si="13"/>
        <v>-665.3060897</v>
      </c>
    </row>
    <row r="179" ht="15.75" customHeight="1">
      <c r="A179" s="42">
        <v>44779.625</v>
      </c>
      <c r="B179" s="43" t="s">
        <v>205</v>
      </c>
      <c r="C179" s="44">
        <v>0.801</v>
      </c>
      <c r="D179" s="44">
        <v>0.1336</v>
      </c>
      <c r="E179" s="44">
        <v>0.0654</v>
      </c>
      <c r="F179" s="43">
        <v>1.26</v>
      </c>
      <c r="G179" s="43">
        <v>5.4</v>
      </c>
      <c r="H179" s="45">
        <v>9.99</v>
      </c>
      <c r="I179" s="46" t="s">
        <v>30</v>
      </c>
      <c r="J179" s="26">
        <v>80.1</v>
      </c>
      <c r="K179" s="26">
        <v>1.2484394506866419</v>
      </c>
      <c r="L179" s="47">
        <v>1.0092599999999998</v>
      </c>
      <c r="M179" s="48">
        <v>177.0</v>
      </c>
      <c r="N179" s="49">
        <f t="shared" si="125"/>
        <v>129</v>
      </c>
      <c r="O179" s="50">
        <f t="shared" si="1"/>
        <v>0.7288135593</v>
      </c>
      <c r="P179" s="51">
        <f t="shared" si="15"/>
        <v>12359.85551</v>
      </c>
      <c r="Q179" s="52">
        <f t="shared" si="2"/>
        <v>308.9963877</v>
      </c>
      <c r="R179" s="52">
        <f t="shared" si="16"/>
        <v>47357.37478</v>
      </c>
      <c r="S179" s="53">
        <f t="shared" si="126"/>
        <v>80.33906081</v>
      </c>
      <c r="T179" s="53">
        <f t="shared" si="17"/>
        <v>2440.19457</v>
      </c>
      <c r="U179" s="54">
        <f t="shared" si="4"/>
        <v>0.05152723481</v>
      </c>
      <c r="V179" s="55">
        <f t="shared" si="5"/>
        <v>0.244019457</v>
      </c>
      <c r="W179" s="56">
        <f t="shared" si="18"/>
        <v>10741.13606</v>
      </c>
      <c r="X179" s="57">
        <f t="shared" si="6"/>
        <v>268.5284014</v>
      </c>
      <c r="Y179" s="57">
        <f t="shared" si="7"/>
        <v>1032.801544</v>
      </c>
      <c r="Z179" s="58">
        <f t="shared" si="8"/>
        <v>0.09615384615</v>
      </c>
      <c r="AA179" s="57">
        <f t="shared" si="19"/>
        <v>100119.9433</v>
      </c>
      <c r="AB179" s="57">
        <f t="shared" si="127"/>
        <v>268.5284014</v>
      </c>
      <c r="AC179" s="57">
        <f t="shared" si="20"/>
        <v>1009.664458</v>
      </c>
      <c r="AD179" s="58">
        <f t="shared" si="10"/>
        <v>0.01008454884</v>
      </c>
      <c r="AE179" s="59">
        <f t="shared" si="11"/>
        <v>0.1009664458</v>
      </c>
      <c r="AF179" s="60">
        <f t="shared" si="12"/>
        <v>3025.161599</v>
      </c>
      <c r="AG179" s="61">
        <f t="shared" si="13"/>
        <v>-584.9670289</v>
      </c>
    </row>
    <row r="180" ht="15.75" customHeight="1">
      <c r="A180" s="42">
        <v>44779.6875</v>
      </c>
      <c r="B180" s="43" t="s">
        <v>206</v>
      </c>
      <c r="C180" s="44">
        <v>0.7237</v>
      </c>
      <c r="D180" s="44">
        <v>0.1826</v>
      </c>
      <c r="E180" s="44">
        <v>0.0937</v>
      </c>
      <c r="F180" s="43">
        <v>1.58</v>
      </c>
      <c r="G180" s="43">
        <v>3.58</v>
      </c>
      <c r="H180" s="45">
        <v>4.95</v>
      </c>
      <c r="I180" s="46" t="s">
        <v>30</v>
      </c>
      <c r="J180" s="26">
        <v>72.37</v>
      </c>
      <c r="K180" s="26">
        <v>1.381788033715628</v>
      </c>
      <c r="L180" s="47">
        <v>1.143446</v>
      </c>
      <c r="M180" s="48">
        <v>178.0</v>
      </c>
      <c r="N180" s="49">
        <f t="shared" si="125"/>
        <v>130</v>
      </c>
      <c r="O180" s="50">
        <f t="shared" si="1"/>
        <v>0.7303370787</v>
      </c>
      <c r="P180" s="51">
        <f t="shared" si="15"/>
        <v>12440.19457</v>
      </c>
      <c r="Q180" s="52">
        <f t="shared" si="2"/>
        <v>311.0048643</v>
      </c>
      <c r="R180" s="52">
        <f t="shared" si="16"/>
        <v>47668.37965</v>
      </c>
      <c r="S180" s="53">
        <f t="shared" si="126"/>
        <v>180.3828213</v>
      </c>
      <c r="T180" s="53">
        <f t="shared" si="17"/>
        <v>2620.577392</v>
      </c>
      <c r="U180" s="54">
        <f t="shared" si="4"/>
        <v>0.05497517245</v>
      </c>
      <c r="V180" s="55">
        <f t="shared" si="5"/>
        <v>0.2620577392</v>
      </c>
      <c r="W180" s="56">
        <f t="shared" si="18"/>
        <v>11009.66446</v>
      </c>
      <c r="X180" s="57">
        <f t="shared" si="6"/>
        <v>275.2416115</v>
      </c>
      <c r="Y180" s="57">
        <f t="shared" si="7"/>
        <v>474.5545025</v>
      </c>
      <c r="Z180" s="58">
        <f t="shared" si="8"/>
        <v>0.04310344828</v>
      </c>
      <c r="AA180" s="57">
        <f t="shared" si="19"/>
        <v>100594.4978</v>
      </c>
      <c r="AB180" s="57">
        <f t="shared" si="127"/>
        <v>275.2416115</v>
      </c>
      <c r="AC180" s="57">
        <f t="shared" si="20"/>
        <v>1284.906069</v>
      </c>
      <c r="AD180" s="58">
        <f t="shared" si="10"/>
        <v>0.01277312475</v>
      </c>
      <c r="AE180" s="59">
        <f t="shared" si="11"/>
        <v>0.1284906069</v>
      </c>
      <c r="AF180" s="60">
        <f t="shared" si="12"/>
        <v>3025.161599</v>
      </c>
      <c r="AG180" s="61">
        <f t="shared" si="13"/>
        <v>-404.5842076</v>
      </c>
    </row>
    <row r="181" ht="15.75" customHeight="1">
      <c r="A181" s="42">
        <v>44780.67013888889</v>
      </c>
      <c r="B181" s="43" t="s">
        <v>78</v>
      </c>
      <c r="C181" s="44">
        <v>0.7642</v>
      </c>
      <c r="D181" s="44">
        <v>0.1549</v>
      </c>
      <c r="E181" s="44">
        <v>0.0809</v>
      </c>
      <c r="F181" s="43">
        <v>1.35</v>
      </c>
      <c r="G181" s="43">
        <v>5.18</v>
      </c>
      <c r="H181" s="45">
        <v>8.45</v>
      </c>
      <c r="I181" s="46" t="s">
        <v>30</v>
      </c>
      <c r="J181" s="26">
        <v>76.42</v>
      </c>
      <c r="K181" s="26">
        <v>1.308557969118032</v>
      </c>
      <c r="L181" s="47">
        <v>1.03167</v>
      </c>
      <c r="M181" s="48">
        <v>179.0</v>
      </c>
      <c r="N181" s="49">
        <v>130.0</v>
      </c>
      <c r="O181" s="50">
        <f t="shared" si="1"/>
        <v>0.7262569832</v>
      </c>
      <c r="P181" s="51">
        <f t="shared" si="15"/>
        <v>12620.57739</v>
      </c>
      <c r="Q181" s="52">
        <f t="shared" si="2"/>
        <v>315.5144348</v>
      </c>
      <c r="R181" s="52">
        <f t="shared" si="16"/>
        <v>47983.89408</v>
      </c>
      <c r="S181" s="53">
        <f t="shared" ref="S181:S182" si="128">Q181-(Q181*2)</f>
        <v>-315.5144348</v>
      </c>
      <c r="T181" s="53">
        <f t="shared" si="17"/>
        <v>2305.062957</v>
      </c>
      <c r="U181" s="54">
        <f t="shared" si="4"/>
        <v>0.04803826369</v>
      </c>
      <c r="V181" s="55">
        <f t="shared" si="5"/>
        <v>0.2305062957</v>
      </c>
      <c r="W181" s="56">
        <f t="shared" si="18"/>
        <v>11284.90607</v>
      </c>
      <c r="X181" s="57">
        <f t="shared" si="6"/>
        <v>282.1226517</v>
      </c>
      <c r="Y181" s="57">
        <f t="shared" si="7"/>
        <v>806.0647192</v>
      </c>
      <c r="Z181" s="58">
        <f t="shared" si="8"/>
        <v>0.07142857143</v>
      </c>
      <c r="AA181" s="57">
        <f t="shared" si="19"/>
        <v>101400.5625</v>
      </c>
      <c r="AB181" s="57">
        <f t="shared" ref="AB181:AB182" si="129">Y181-(Y181*2)</f>
        <v>-806.0647192</v>
      </c>
      <c r="AC181" s="57">
        <f t="shared" si="20"/>
        <v>478.8413502</v>
      </c>
      <c r="AD181" s="58">
        <f t="shared" si="10"/>
        <v>0.004722275087</v>
      </c>
      <c r="AE181" s="59">
        <f t="shared" si="11"/>
        <v>0.04788413502</v>
      </c>
      <c r="AF181" s="60">
        <f t="shared" si="12"/>
        <v>3025.161599</v>
      </c>
      <c r="AG181" s="61">
        <f t="shared" si="13"/>
        <v>-720.0986424</v>
      </c>
    </row>
    <row r="182" ht="15.75" customHeight="1">
      <c r="A182" s="42">
        <v>44781.020833333336</v>
      </c>
      <c r="B182" s="43" t="s">
        <v>207</v>
      </c>
      <c r="C182" s="44">
        <v>0.7083</v>
      </c>
      <c r="D182" s="44">
        <v>0.1845</v>
      </c>
      <c r="E182" s="44">
        <v>0.1071</v>
      </c>
      <c r="F182" s="43">
        <v>1.53</v>
      </c>
      <c r="G182" s="43">
        <v>3.89</v>
      </c>
      <c r="H182" s="45">
        <v>5.39</v>
      </c>
      <c r="I182" s="46" t="s">
        <v>30</v>
      </c>
      <c r="J182" s="26">
        <v>70.83000000000001</v>
      </c>
      <c r="K182" s="26">
        <v>1.4118311449950582</v>
      </c>
      <c r="L182" s="47">
        <v>1.0836990000000002</v>
      </c>
      <c r="M182" s="48">
        <v>180.0</v>
      </c>
      <c r="N182" s="49">
        <v>130.0</v>
      </c>
      <c r="O182" s="50">
        <f t="shared" si="1"/>
        <v>0.7222222222</v>
      </c>
      <c r="P182" s="51">
        <f t="shared" si="15"/>
        <v>12305.06296</v>
      </c>
      <c r="Q182" s="52">
        <f t="shared" si="2"/>
        <v>307.6265739</v>
      </c>
      <c r="R182" s="52">
        <f t="shared" si="16"/>
        <v>48291.52065</v>
      </c>
      <c r="S182" s="53">
        <f t="shared" si="128"/>
        <v>-307.6265739</v>
      </c>
      <c r="T182" s="53">
        <f t="shared" si="17"/>
        <v>1997.436383</v>
      </c>
      <c r="U182" s="54">
        <f t="shared" si="4"/>
        <v>0.04136205189</v>
      </c>
      <c r="V182" s="55">
        <f t="shared" si="5"/>
        <v>0.1997436383</v>
      </c>
      <c r="W182" s="56">
        <f t="shared" si="18"/>
        <v>10478.84135</v>
      </c>
      <c r="X182" s="57">
        <f t="shared" si="6"/>
        <v>261.9710338</v>
      </c>
      <c r="Y182" s="57">
        <f t="shared" si="7"/>
        <v>494.2849693</v>
      </c>
      <c r="Z182" s="58">
        <f t="shared" si="8"/>
        <v>0.04716981132</v>
      </c>
      <c r="AA182" s="57">
        <f t="shared" si="19"/>
        <v>101894.8475</v>
      </c>
      <c r="AB182" s="57">
        <f t="shared" si="129"/>
        <v>-494.2849693</v>
      </c>
      <c r="AC182" s="57">
        <f t="shared" si="20"/>
        <v>-15.44361914</v>
      </c>
      <c r="AD182" s="58">
        <f t="shared" si="10"/>
        <v>-0.0001515642795</v>
      </c>
      <c r="AE182" s="59">
        <f t="shared" si="11"/>
        <v>-0.001544361914</v>
      </c>
      <c r="AF182" s="60">
        <f t="shared" si="12"/>
        <v>3025.161599</v>
      </c>
      <c r="AG182" s="61">
        <f t="shared" si="13"/>
        <v>-1027.725216</v>
      </c>
    </row>
    <row r="183" ht="15.75" customHeight="1">
      <c r="A183" s="42">
        <v>44781.086805555555</v>
      </c>
      <c r="B183" s="43" t="s">
        <v>208</v>
      </c>
      <c r="C183" s="44">
        <v>0.7002</v>
      </c>
      <c r="D183" s="44">
        <v>0.1986</v>
      </c>
      <c r="E183" s="44">
        <v>0.1012</v>
      </c>
      <c r="F183" s="43">
        <v>1.53</v>
      </c>
      <c r="G183" s="43">
        <v>3.91</v>
      </c>
      <c r="H183" s="45">
        <v>6.08</v>
      </c>
      <c r="I183" s="46" t="s">
        <v>30</v>
      </c>
      <c r="J183" s="26">
        <v>70.02000000000001</v>
      </c>
      <c r="K183" s="26">
        <v>1.428163381890888</v>
      </c>
      <c r="L183" s="47">
        <v>1.071306</v>
      </c>
      <c r="M183" s="48">
        <v>181.0</v>
      </c>
      <c r="N183" s="49">
        <f t="shared" ref="N183:N188" si="130">N182+1</f>
        <v>131</v>
      </c>
      <c r="O183" s="50">
        <f t="shared" si="1"/>
        <v>0.7237569061</v>
      </c>
      <c r="P183" s="51">
        <f t="shared" si="15"/>
        <v>11997.43638</v>
      </c>
      <c r="Q183" s="52">
        <f t="shared" si="2"/>
        <v>299.9359096</v>
      </c>
      <c r="R183" s="52">
        <f t="shared" si="16"/>
        <v>48591.45656</v>
      </c>
      <c r="S183" s="53">
        <f t="shared" ref="S183:S188" si="131">(F183-1)*Q183</f>
        <v>158.9660321</v>
      </c>
      <c r="T183" s="53">
        <f t="shared" si="17"/>
        <v>2156.402415</v>
      </c>
      <c r="U183" s="54">
        <f t="shared" si="4"/>
        <v>0.04437822135</v>
      </c>
      <c r="V183" s="55">
        <f t="shared" si="5"/>
        <v>0.2156402415</v>
      </c>
      <c r="W183" s="56">
        <f t="shared" si="18"/>
        <v>9984.556381</v>
      </c>
      <c r="X183" s="57">
        <f t="shared" si="6"/>
        <v>249.6139095</v>
      </c>
      <c r="Y183" s="57">
        <f t="shared" si="7"/>
        <v>470.9696406</v>
      </c>
      <c r="Z183" s="58">
        <f t="shared" si="8"/>
        <v>0.04716981132</v>
      </c>
      <c r="AA183" s="57">
        <f t="shared" si="19"/>
        <v>102365.8171</v>
      </c>
      <c r="AB183" s="57">
        <f t="shared" ref="AB183:AB188" si="132">X183</f>
        <v>249.6139095</v>
      </c>
      <c r="AC183" s="57">
        <f t="shared" si="20"/>
        <v>234.1702904</v>
      </c>
      <c r="AD183" s="58">
        <f t="shared" si="10"/>
        <v>0.002287582876</v>
      </c>
      <c r="AE183" s="59">
        <f t="shared" si="11"/>
        <v>0.02341702904</v>
      </c>
      <c r="AF183" s="60">
        <f t="shared" si="12"/>
        <v>3025.161599</v>
      </c>
      <c r="AG183" s="61">
        <f t="shared" si="13"/>
        <v>-868.7591842</v>
      </c>
    </row>
    <row r="184" ht="15.75" customHeight="1">
      <c r="A184" s="42">
        <v>44782.958333333336</v>
      </c>
      <c r="B184" s="43" t="s">
        <v>209</v>
      </c>
      <c r="C184" s="44">
        <v>0.7698</v>
      </c>
      <c r="D184" s="44">
        <v>0.1692</v>
      </c>
      <c r="E184" s="44">
        <v>0.0609</v>
      </c>
      <c r="F184" s="43">
        <v>1.32</v>
      </c>
      <c r="G184" s="43">
        <v>4.42</v>
      </c>
      <c r="H184" s="45">
        <v>9.97</v>
      </c>
      <c r="I184" s="46" t="s">
        <v>30</v>
      </c>
      <c r="J184" s="26">
        <v>76.98</v>
      </c>
      <c r="K184" s="26">
        <v>1.2990387113535982</v>
      </c>
      <c r="L184" s="47">
        <v>1.0161360000000002</v>
      </c>
      <c r="M184" s="48">
        <v>182.0</v>
      </c>
      <c r="N184" s="49">
        <f t="shared" si="130"/>
        <v>132</v>
      </c>
      <c r="O184" s="50">
        <f t="shared" si="1"/>
        <v>0.7252747253</v>
      </c>
      <c r="P184" s="51">
        <f t="shared" si="15"/>
        <v>12156.40242</v>
      </c>
      <c r="Q184" s="52">
        <f t="shared" si="2"/>
        <v>303.9100604</v>
      </c>
      <c r="R184" s="52">
        <f t="shared" si="16"/>
        <v>48895.36662</v>
      </c>
      <c r="S184" s="53">
        <f t="shared" si="131"/>
        <v>97.25121932</v>
      </c>
      <c r="T184" s="53">
        <f t="shared" si="17"/>
        <v>2253.653634</v>
      </c>
      <c r="U184" s="54">
        <f t="shared" si="4"/>
        <v>0.04609135364</v>
      </c>
      <c r="V184" s="55">
        <f t="shared" si="5"/>
        <v>0.2253653634</v>
      </c>
      <c r="W184" s="56">
        <f t="shared" si="18"/>
        <v>10234.17029</v>
      </c>
      <c r="X184" s="57">
        <f t="shared" si="6"/>
        <v>255.8542573</v>
      </c>
      <c r="Y184" s="57">
        <f t="shared" si="7"/>
        <v>799.5445539</v>
      </c>
      <c r="Z184" s="58">
        <f t="shared" si="8"/>
        <v>0.078125</v>
      </c>
      <c r="AA184" s="57">
        <f t="shared" si="19"/>
        <v>103165.3617</v>
      </c>
      <c r="AB184" s="57">
        <f t="shared" si="132"/>
        <v>255.8542573</v>
      </c>
      <c r="AC184" s="57">
        <f t="shared" si="20"/>
        <v>490.0245476</v>
      </c>
      <c r="AD184" s="58">
        <f t="shared" si="10"/>
        <v>0.004749894147</v>
      </c>
      <c r="AE184" s="59">
        <f t="shared" si="11"/>
        <v>0.04900245476</v>
      </c>
      <c r="AF184" s="60">
        <f t="shared" si="12"/>
        <v>3025.161599</v>
      </c>
      <c r="AG184" s="61">
        <f t="shared" si="13"/>
        <v>-771.5079649</v>
      </c>
    </row>
    <row r="185" ht="15.75" customHeight="1">
      <c r="A185" s="42">
        <v>44783.958333333336</v>
      </c>
      <c r="B185" s="43" t="s">
        <v>210</v>
      </c>
      <c r="C185" s="44">
        <v>0.7416</v>
      </c>
      <c r="D185" s="44">
        <v>0.1667</v>
      </c>
      <c r="E185" s="44">
        <v>0.0917</v>
      </c>
      <c r="F185" s="43">
        <v>1.75</v>
      </c>
      <c r="G185" s="43">
        <v>3.65</v>
      </c>
      <c r="H185" s="45">
        <v>3.93</v>
      </c>
      <c r="I185" s="46" t="s">
        <v>30</v>
      </c>
      <c r="J185" s="26">
        <v>74.16000000000001</v>
      </c>
      <c r="K185" s="26">
        <v>1.3484358144552318</v>
      </c>
      <c r="L185" s="47">
        <v>1.2978</v>
      </c>
      <c r="M185" s="48">
        <v>183.0</v>
      </c>
      <c r="N185" s="49">
        <f t="shared" si="130"/>
        <v>133</v>
      </c>
      <c r="O185" s="50">
        <f t="shared" si="1"/>
        <v>0.7267759563</v>
      </c>
      <c r="P185" s="51">
        <f t="shared" si="15"/>
        <v>12253.65363</v>
      </c>
      <c r="Q185" s="52">
        <f t="shared" si="2"/>
        <v>306.3413409</v>
      </c>
      <c r="R185" s="52">
        <f t="shared" si="16"/>
        <v>49201.70797</v>
      </c>
      <c r="S185" s="53">
        <f t="shared" si="131"/>
        <v>229.7560056</v>
      </c>
      <c r="T185" s="53">
        <f t="shared" si="17"/>
        <v>2483.40964</v>
      </c>
      <c r="U185" s="54">
        <f t="shared" si="4"/>
        <v>0.0504740535</v>
      </c>
      <c r="V185" s="55">
        <f t="shared" si="5"/>
        <v>0.248340964</v>
      </c>
      <c r="W185" s="56">
        <f t="shared" si="18"/>
        <v>10490.02455</v>
      </c>
      <c r="X185" s="57">
        <f t="shared" si="6"/>
        <v>262.2506137</v>
      </c>
      <c r="Y185" s="57">
        <f t="shared" si="7"/>
        <v>349.6674849</v>
      </c>
      <c r="Z185" s="58">
        <f t="shared" si="8"/>
        <v>0.03333333333</v>
      </c>
      <c r="AA185" s="57">
        <f t="shared" si="19"/>
        <v>103515.0292</v>
      </c>
      <c r="AB185" s="57">
        <f t="shared" si="132"/>
        <v>262.2506137</v>
      </c>
      <c r="AC185" s="57">
        <f t="shared" si="20"/>
        <v>752.2751613</v>
      </c>
      <c r="AD185" s="58">
        <f t="shared" si="10"/>
        <v>0.007267303766</v>
      </c>
      <c r="AE185" s="59">
        <f t="shared" si="11"/>
        <v>0.07522751613</v>
      </c>
      <c r="AF185" s="60">
        <f t="shared" si="12"/>
        <v>3025.161599</v>
      </c>
      <c r="AG185" s="61">
        <f t="shared" si="13"/>
        <v>-541.7519593</v>
      </c>
    </row>
    <row r="186" ht="15.75" customHeight="1">
      <c r="A186" s="42">
        <v>44785.666666666664</v>
      </c>
      <c r="B186" s="43" t="s">
        <v>211</v>
      </c>
      <c r="C186" s="44">
        <v>0.806</v>
      </c>
      <c r="D186" s="44">
        <v>0.1289</v>
      </c>
      <c r="E186" s="44">
        <v>0.065</v>
      </c>
      <c r="F186" s="43">
        <v>1.27</v>
      </c>
      <c r="G186" s="43">
        <v>4.88</v>
      </c>
      <c r="H186" s="45">
        <v>8.3</v>
      </c>
      <c r="I186" s="46" t="s">
        <v>30</v>
      </c>
      <c r="J186" s="26">
        <v>80.60000000000001</v>
      </c>
      <c r="K186" s="26">
        <v>1.2406947890818858</v>
      </c>
      <c r="L186" s="47">
        <v>1.02362</v>
      </c>
      <c r="M186" s="48">
        <v>184.0</v>
      </c>
      <c r="N186" s="49">
        <f t="shared" si="130"/>
        <v>134</v>
      </c>
      <c r="O186" s="50">
        <f t="shared" si="1"/>
        <v>0.7282608696</v>
      </c>
      <c r="P186" s="51">
        <f t="shared" si="15"/>
        <v>12483.40964</v>
      </c>
      <c r="Q186" s="52">
        <f t="shared" si="2"/>
        <v>312.085241</v>
      </c>
      <c r="R186" s="52">
        <f t="shared" si="16"/>
        <v>49513.79321</v>
      </c>
      <c r="S186" s="53">
        <f t="shared" si="131"/>
        <v>84.26301507</v>
      </c>
      <c r="T186" s="53">
        <f t="shared" si="17"/>
        <v>2567.672655</v>
      </c>
      <c r="U186" s="54">
        <f t="shared" si="4"/>
        <v>0.05185772466</v>
      </c>
      <c r="V186" s="55">
        <f t="shared" si="5"/>
        <v>0.2567672655</v>
      </c>
      <c r="W186" s="56">
        <f t="shared" si="18"/>
        <v>10752.27516</v>
      </c>
      <c r="X186" s="57">
        <f t="shared" si="6"/>
        <v>268.806879</v>
      </c>
      <c r="Y186" s="57">
        <f t="shared" si="7"/>
        <v>995.5810335</v>
      </c>
      <c r="Z186" s="58">
        <f t="shared" si="8"/>
        <v>0.09259259259</v>
      </c>
      <c r="AA186" s="57">
        <f t="shared" si="19"/>
        <v>104510.6102</v>
      </c>
      <c r="AB186" s="57">
        <f t="shared" si="132"/>
        <v>268.806879</v>
      </c>
      <c r="AC186" s="57">
        <f t="shared" si="20"/>
        <v>1021.08204</v>
      </c>
      <c r="AD186" s="58">
        <f t="shared" si="10"/>
        <v>0.009770128012</v>
      </c>
      <c r="AE186" s="59">
        <f t="shared" si="11"/>
        <v>0.102108204</v>
      </c>
      <c r="AF186" s="60">
        <f t="shared" si="12"/>
        <v>3025.161599</v>
      </c>
      <c r="AG186" s="61">
        <f t="shared" si="13"/>
        <v>-457.4889442</v>
      </c>
    </row>
    <row r="187" ht="15.75" customHeight="1">
      <c r="A187" s="42">
        <v>44786.541666666664</v>
      </c>
      <c r="B187" s="43" t="s">
        <v>212</v>
      </c>
      <c r="C187" s="44">
        <v>0.7392</v>
      </c>
      <c r="D187" s="44">
        <v>0.1692</v>
      </c>
      <c r="E187" s="44">
        <v>0.0915</v>
      </c>
      <c r="F187" s="43">
        <v>1.8</v>
      </c>
      <c r="G187" s="43">
        <v>3.67</v>
      </c>
      <c r="H187" s="45">
        <v>3.92</v>
      </c>
      <c r="I187" s="46" t="s">
        <v>30</v>
      </c>
      <c r="J187" s="26">
        <v>73.91999999999999</v>
      </c>
      <c r="K187" s="26">
        <v>1.3528138528138531</v>
      </c>
      <c r="L187" s="47">
        <v>1.3305599999999997</v>
      </c>
      <c r="M187" s="48">
        <v>185.0</v>
      </c>
      <c r="N187" s="49">
        <f t="shared" si="130"/>
        <v>135</v>
      </c>
      <c r="O187" s="50">
        <f t="shared" si="1"/>
        <v>0.7297297297</v>
      </c>
      <c r="P187" s="51">
        <f t="shared" si="15"/>
        <v>12567.67266</v>
      </c>
      <c r="Q187" s="52">
        <f t="shared" si="2"/>
        <v>314.1918164</v>
      </c>
      <c r="R187" s="52">
        <f t="shared" si="16"/>
        <v>49827.98502</v>
      </c>
      <c r="S187" s="53">
        <f t="shared" si="131"/>
        <v>251.3534531</v>
      </c>
      <c r="T187" s="53">
        <f t="shared" si="17"/>
        <v>2819.026108</v>
      </c>
      <c r="U187" s="54">
        <f t="shared" si="4"/>
        <v>0.05657515765</v>
      </c>
      <c r="V187" s="55">
        <f t="shared" si="5"/>
        <v>0.2819026108</v>
      </c>
      <c r="W187" s="56">
        <f t="shared" si="18"/>
        <v>11021.08204</v>
      </c>
      <c r="X187" s="57">
        <f t="shared" si="6"/>
        <v>275.527051</v>
      </c>
      <c r="Y187" s="57">
        <f t="shared" si="7"/>
        <v>344.4088138</v>
      </c>
      <c r="Z187" s="58">
        <f t="shared" si="8"/>
        <v>0.03125</v>
      </c>
      <c r="AA187" s="57">
        <f t="shared" si="19"/>
        <v>104855.019</v>
      </c>
      <c r="AB187" s="57">
        <f t="shared" si="132"/>
        <v>275.527051</v>
      </c>
      <c r="AC187" s="57">
        <f t="shared" si="20"/>
        <v>1296.609091</v>
      </c>
      <c r="AD187" s="58">
        <f t="shared" si="10"/>
        <v>0.01236573226</v>
      </c>
      <c r="AE187" s="59">
        <f t="shared" si="11"/>
        <v>0.1296609091</v>
      </c>
      <c r="AF187" s="60">
        <f t="shared" si="12"/>
        <v>3025.161599</v>
      </c>
      <c r="AG187" s="61">
        <f t="shared" si="13"/>
        <v>-206.1354911</v>
      </c>
    </row>
    <row r="188" ht="15.75" customHeight="1">
      <c r="A188" s="42">
        <v>44786.625</v>
      </c>
      <c r="B188" s="43" t="s">
        <v>213</v>
      </c>
      <c r="C188" s="44">
        <v>0.6972</v>
      </c>
      <c r="D188" s="44">
        <v>0.1749</v>
      </c>
      <c r="E188" s="44">
        <v>0.1278</v>
      </c>
      <c r="F188" s="43">
        <v>1.86</v>
      </c>
      <c r="G188" s="43">
        <v>3.68</v>
      </c>
      <c r="H188" s="45">
        <v>3.4</v>
      </c>
      <c r="I188" s="46" t="s">
        <v>30</v>
      </c>
      <c r="J188" s="26">
        <v>69.72000000000001</v>
      </c>
      <c r="K188" s="26">
        <v>1.4343086632243256</v>
      </c>
      <c r="L188" s="47">
        <v>1.2967920000000004</v>
      </c>
      <c r="M188" s="48">
        <v>186.0</v>
      </c>
      <c r="N188" s="49">
        <f t="shared" si="130"/>
        <v>136</v>
      </c>
      <c r="O188" s="50">
        <f t="shared" si="1"/>
        <v>0.7311827957</v>
      </c>
      <c r="P188" s="51">
        <f t="shared" si="15"/>
        <v>12819.02611</v>
      </c>
      <c r="Q188" s="52">
        <f t="shared" si="2"/>
        <v>320.4756527</v>
      </c>
      <c r="R188" s="52">
        <f t="shared" si="16"/>
        <v>50148.46068</v>
      </c>
      <c r="S188" s="53">
        <f t="shared" si="131"/>
        <v>275.6090613</v>
      </c>
      <c r="T188" s="53">
        <f t="shared" si="17"/>
        <v>3094.635169</v>
      </c>
      <c r="U188" s="54">
        <f t="shared" si="4"/>
        <v>0.06170947478</v>
      </c>
      <c r="V188" s="55">
        <f t="shared" si="5"/>
        <v>0.3094635169</v>
      </c>
      <c r="W188" s="56">
        <f t="shared" si="18"/>
        <v>11296.60909</v>
      </c>
      <c r="X188" s="57">
        <f t="shared" si="6"/>
        <v>282.4152273</v>
      </c>
      <c r="Y188" s="57">
        <f t="shared" si="7"/>
        <v>328.3897992</v>
      </c>
      <c r="Z188" s="58">
        <f t="shared" si="8"/>
        <v>0.02906976744</v>
      </c>
      <c r="AA188" s="57">
        <f t="shared" si="19"/>
        <v>105183.4088</v>
      </c>
      <c r="AB188" s="57">
        <f t="shared" si="132"/>
        <v>282.4152273</v>
      </c>
      <c r="AC188" s="57">
        <f t="shared" si="20"/>
        <v>1579.024319</v>
      </c>
      <c r="AD188" s="58">
        <f t="shared" si="10"/>
        <v>0.01501210444</v>
      </c>
      <c r="AE188" s="59">
        <f t="shared" si="11"/>
        <v>0.1579024319</v>
      </c>
      <c r="AF188" s="60">
        <f t="shared" si="12"/>
        <v>3094.635169</v>
      </c>
      <c r="AG188" s="61">
        <f t="shared" si="13"/>
        <v>0</v>
      </c>
    </row>
    <row r="189" ht="15.75" customHeight="1">
      <c r="A189" s="42">
        <v>44786.625</v>
      </c>
      <c r="B189" s="43" t="s">
        <v>214</v>
      </c>
      <c r="C189" s="44">
        <v>0.6904</v>
      </c>
      <c r="D189" s="44">
        <v>0.1757</v>
      </c>
      <c r="E189" s="44">
        <v>0.1339</v>
      </c>
      <c r="F189" s="43">
        <v>1.91</v>
      </c>
      <c r="G189" s="43">
        <v>3.66</v>
      </c>
      <c r="H189" s="45">
        <v>3.45</v>
      </c>
      <c r="I189" s="46" t="s">
        <v>30</v>
      </c>
      <c r="J189" s="26">
        <v>69.04</v>
      </c>
      <c r="K189" s="26">
        <v>1.4484356894553883</v>
      </c>
      <c r="L189" s="47">
        <v>1.3186639999999998</v>
      </c>
      <c r="M189" s="48">
        <v>187.0</v>
      </c>
      <c r="N189" s="49">
        <v>136.0</v>
      </c>
      <c r="O189" s="50">
        <f t="shared" si="1"/>
        <v>0.7272727273</v>
      </c>
      <c r="P189" s="51">
        <f t="shared" si="15"/>
        <v>13094.63517</v>
      </c>
      <c r="Q189" s="52">
        <f t="shared" si="2"/>
        <v>327.3658792</v>
      </c>
      <c r="R189" s="52">
        <f t="shared" si="16"/>
        <v>50475.82655</v>
      </c>
      <c r="S189" s="53">
        <f t="shared" ref="S189:S190" si="133">Q189-(Q189*2)</f>
        <v>-327.3658792</v>
      </c>
      <c r="T189" s="53">
        <f t="shared" si="17"/>
        <v>2767.26929</v>
      </c>
      <c r="U189" s="54">
        <f t="shared" si="4"/>
        <v>0.05482365479</v>
      </c>
      <c r="V189" s="55">
        <f t="shared" si="5"/>
        <v>0.276726929</v>
      </c>
      <c r="W189" s="56">
        <f t="shared" si="18"/>
        <v>11579.02432</v>
      </c>
      <c r="X189" s="57">
        <f t="shared" si="6"/>
        <v>289.475608</v>
      </c>
      <c r="Y189" s="57">
        <f t="shared" si="7"/>
        <v>318.1050637</v>
      </c>
      <c r="Z189" s="58">
        <f t="shared" si="8"/>
        <v>0.02747252747</v>
      </c>
      <c r="AA189" s="57">
        <f t="shared" si="19"/>
        <v>105501.5139</v>
      </c>
      <c r="AB189" s="57">
        <f t="shared" ref="AB189:AB190" si="134">Y189-(Y189*2)</f>
        <v>-318.1050637</v>
      </c>
      <c r="AC189" s="57">
        <f t="shared" si="20"/>
        <v>1260.919255</v>
      </c>
      <c r="AD189" s="58">
        <f t="shared" si="10"/>
        <v>0.01195166978</v>
      </c>
      <c r="AE189" s="59">
        <f t="shared" si="11"/>
        <v>0.1260919255</v>
      </c>
      <c r="AF189" s="60">
        <f t="shared" si="12"/>
        <v>3094.635169</v>
      </c>
      <c r="AG189" s="61">
        <f t="shared" si="13"/>
        <v>-327.3658792</v>
      </c>
    </row>
    <row r="190" ht="15.75" customHeight="1">
      <c r="A190" s="42">
        <v>44786.791666666664</v>
      </c>
      <c r="B190" s="43" t="s">
        <v>215</v>
      </c>
      <c r="C190" s="44">
        <v>0.7142</v>
      </c>
      <c r="D190" s="44">
        <v>0.1727</v>
      </c>
      <c r="E190" s="44">
        <v>0.113</v>
      </c>
      <c r="F190" s="43">
        <v>1.89</v>
      </c>
      <c r="G190" s="43">
        <v>3.57</v>
      </c>
      <c r="H190" s="45">
        <v>3.91</v>
      </c>
      <c r="I190" s="46" t="s">
        <v>30</v>
      </c>
      <c r="J190" s="26">
        <v>71.41999999999999</v>
      </c>
      <c r="K190" s="26">
        <v>1.4001680201624198</v>
      </c>
      <c r="L190" s="47">
        <v>1.3498379999999996</v>
      </c>
      <c r="M190" s="48">
        <v>188.0</v>
      </c>
      <c r="N190" s="49">
        <v>136.0</v>
      </c>
      <c r="O190" s="50">
        <f t="shared" si="1"/>
        <v>0.7234042553</v>
      </c>
      <c r="P190" s="51">
        <f t="shared" si="15"/>
        <v>12767.26929</v>
      </c>
      <c r="Q190" s="52">
        <f t="shared" si="2"/>
        <v>319.1817323</v>
      </c>
      <c r="R190" s="52">
        <f t="shared" si="16"/>
        <v>50795.00829</v>
      </c>
      <c r="S190" s="53">
        <f t="shared" si="133"/>
        <v>-319.1817323</v>
      </c>
      <c r="T190" s="53">
        <f t="shared" si="17"/>
        <v>2448.087558</v>
      </c>
      <c r="U190" s="54">
        <f t="shared" si="4"/>
        <v>0.04819543574</v>
      </c>
      <c r="V190" s="55">
        <f t="shared" si="5"/>
        <v>0.2448087558</v>
      </c>
      <c r="W190" s="56">
        <f t="shared" si="18"/>
        <v>11260.91925</v>
      </c>
      <c r="X190" s="57">
        <f t="shared" si="6"/>
        <v>281.5229814</v>
      </c>
      <c r="Y190" s="57">
        <f t="shared" si="7"/>
        <v>316.3179566</v>
      </c>
      <c r="Z190" s="58">
        <f t="shared" si="8"/>
        <v>0.02808988764</v>
      </c>
      <c r="AA190" s="57">
        <f t="shared" si="19"/>
        <v>105817.8318</v>
      </c>
      <c r="AB190" s="57">
        <f t="shared" si="134"/>
        <v>-316.3179566</v>
      </c>
      <c r="AC190" s="57">
        <f t="shared" si="20"/>
        <v>944.6012984</v>
      </c>
      <c r="AD190" s="58">
        <f t="shared" si="10"/>
        <v>0.008926674096</v>
      </c>
      <c r="AE190" s="59">
        <f t="shared" si="11"/>
        <v>0.09446012984</v>
      </c>
      <c r="AF190" s="60">
        <f t="shared" si="12"/>
        <v>3094.635169</v>
      </c>
      <c r="AG190" s="61">
        <f t="shared" si="13"/>
        <v>-646.5476115</v>
      </c>
    </row>
    <row r="191" ht="15.75" customHeight="1">
      <c r="A191" s="42">
        <v>44787.020833333336</v>
      </c>
      <c r="B191" s="43" t="s">
        <v>216</v>
      </c>
      <c r="C191" s="44">
        <v>0.7163</v>
      </c>
      <c r="D191" s="44">
        <v>0.1805</v>
      </c>
      <c r="E191" s="44">
        <v>0.1032</v>
      </c>
      <c r="F191" s="43">
        <v>1.47</v>
      </c>
      <c r="G191" s="43">
        <v>4.19</v>
      </c>
      <c r="H191" s="45">
        <v>6.58</v>
      </c>
      <c r="I191" s="46" t="s">
        <v>30</v>
      </c>
      <c r="J191" s="26">
        <v>71.63</v>
      </c>
      <c r="K191" s="26">
        <v>1.396063102052213</v>
      </c>
      <c r="L191" s="47">
        <v>1.0529609999999998</v>
      </c>
      <c r="M191" s="48">
        <v>189.0</v>
      </c>
      <c r="N191" s="49">
        <f t="shared" ref="N191:N192" si="135">N190+1</f>
        <v>137</v>
      </c>
      <c r="O191" s="50">
        <f t="shared" si="1"/>
        <v>0.7248677249</v>
      </c>
      <c r="P191" s="51">
        <f t="shared" si="15"/>
        <v>12448.08756</v>
      </c>
      <c r="Q191" s="52">
        <f t="shared" si="2"/>
        <v>311.2021889</v>
      </c>
      <c r="R191" s="52">
        <f t="shared" si="16"/>
        <v>51106.21048</v>
      </c>
      <c r="S191" s="53">
        <f t="shared" ref="S191:S192" si="136">(F191-1)*Q191</f>
        <v>146.2650288</v>
      </c>
      <c r="T191" s="53">
        <f t="shared" si="17"/>
        <v>2594.352587</v>
      </c>
      <c r="U191" s="54">
        <f t="shared" si="4"/>
        <v>0.0507639397</v>
      </c>
      <c r="V191" s="55">
        <f t="shared" si="5"/>
        <v>0.2594352587</v>
      </c>
      <c r="W191" s="56">
        <f t="shared" si="18"/>
        <v>10944.6013</v>
      </c>
      <c r="X191" s="57">
        <f t="shared" si="6"/>
        <v>273.6150325</v>
      </c>
      <c r="Y191" s="57">
        <f t="shared" si="7"/>
        <v>582.1596435</v>
      </c>
      <c r="Z191" s="58">
        <f t="shared" si="8"/>
        <v>0.05319148936</v>
      </c>
      <c r="AA191" s="57">
        <f t="shared" si="19"/>
        <v>106399.9915</v>
      </c>
      <c r="AB191" s="57">
        <f t="shared" ref="AB191:AB192" si="137">X191</f>
        <v>273.6150325</v>
      </c>
      <c r="AC191" s="57">
        <f t="shared" si="20"/>
        <v>1218.216331</v>
      </c>
      <c r="AD191" s="58">
        <f t="shared" si="10"/>
        <v>0.01144940252</v>
      </c>
      <c r="AE191" s="59">
        <f t="shared" si="11"/>
        <v>0.1218216331</v>
      </c>
      <c r="AF191" s="60">
        <f t="shared" si="12"/>
        <v>3094.635169</v>
      </c>
      <c r="AG191" s="61">
        <f t="shared" si="13"/>
        <v>-500.2825827</v>
      </c>
    </row>
    <row r="192" ht="15.75" customHeight="1">
      <c r="A192" s="42">
        <v>44787.020833333336</v>
      </c>
      <c r="B192" s="43" t="s">
        <v>217</v>
      </c>
      <c r="C192" s="44">
        <v>0.7066</v>
      </c>
      <c r="D192" s="44">
        <v>0.1791</v>
      </c>
      <c r="E192" s="44">
        <v>0.1142</v>
      </c>
      <c r="F192" s="43">
        <v>1.59</v>
      </c>
      <c r="G192" s="43">
        <v>4.16</v>
      </c>
      <c r="H192" s="45">
        <v>5.0</v>
      </c>
      <c r="I192" s="46" t="s">
        <v>30</v>
      </c>
      <c r="J192" s="26">
        <v>70.66</v>
      </c>
      <c r="K192" s="26">
        <v>1.4152278516841212</v>
      </c>
      <c r="L192" s="47">
        <v>1.123494</v>
      </c>
      <c r="M192" s="48">
        <v>190.0</v>
      </c>
      <c r="N192" s="49">
        <f t="shared" si="135"/>
        <v>138</v>
      </c>
      <c r="O192" s="50">
        <f t="shared" si="1"/>
        <v>0.7263157895</v>
      </c>
      <c r="P192" s="51">
        <f t="shared" si="15"/>
        <v>12594.35259</v>
      </c>
      <c r="Q192" s="52">
        <f t="shared" si="2"/>
        <v>314.8588147</v>
      </c>
      <c r="R192" s="52">
        <f t="shared" si="16"/>
        <v>51421.06929</v>
      </c>
      <c r="S192" s="53">
        <f t="shared" si="136"/>
        <v>185.7667007</v>
      </c>
      <c r="T192" s="53">
        <f t="shared" si="17"/>
        <v>2780.119287</v>
      </c>
      <c r="U192" s="54">
        <f t="shared" si="4"/>
        <v>0.05406576187</v>
      </c>
      <c r="V192" s="55">
        <f t="shared" si="5"/>
        <v>0.2780119287</v>
      </c>
      <c r="W192" s="56">
        <f t="shared" si="18"/>
        <v>11218.21633</v>
      </c>
      <c r="X192" s="57">
        <f t="shared" si="6"/>
        <v>280.4554083</v>
      </c>
      <c r="Y192" s="57">
        <f t="shared" si="7"/>
        <v>475.3481496</v>
      </c>
      <c r="Z192" s="58">
        <f t="shared" si="8"/>
        <v>0.04237288136</v>
      </c>
      <c r="AA192" s="57">
        <f t="shared" si="19"/>
        <v>106875.3396</v>
      </c>
      <c r="AB192" s="57">
        <f t="shared" si="137"/>
        <v>280.4554083</v>
      </c>
      <c r="AC192" s="57">
        <f t="shared" si="20"/>
        <v>1498.671739</v>
      </c>
      <c r="AD192" s="58">
        <f t="shared" si="10"/>
        <v>0.01402261499</v>
      </c>
      <c r="AE192" s="59">
        <f t="shared" si="11"/>
        <v>0.1498671739</v>
      </c>
      <c r="AF192" s="60">
        <f t="shared" si="12"/>
        <v>3094.635169</v>
      </c>
      <c r="AG192" s="61">
        <f t="shared" si="13"/>
        <v>-314.515882</v>
      </c>
    </row>
    <row r="193" ht="15.75" customHeight="1">
      <c r="A193" s="42">
        <v>44787.020833333336</v>
      </c>
      <c r="B193" s="43" t="s">
        <v>218</v>
      </c>
      <c r="C193" s="44">
        <v>0.804</v>
      </c>
      <c r="D193" s="44">
        <v>0.1292</v>
      </c>
      <c r="E193" s="44">
        <v>0.0668</v>
      </c>
      <c r="F193" s="43">
        <v>1.72</v>
      </c>
      <c r="G193" s="43">
        <v>3.63</v>
      </c>
      <c r="H193" s="45">
        <v>4.2</v>
      </c>
      <c r="I193" s="46" t="s">
        <v>30</v>
      </c>
      <c r="J193" s="26">
        <v>80.4</v>
      </c>
      <c r="K193" s="26">
        <v>1.243781094527363</v>
      </c>
      <c r="L193" s="47">
        <v>1.38288</v>
      </c>
      <c r="M193" s="48">
        <v>191.0</v>
      </c>
      <c r="N193" s="49">
        <v>138.0</v>
      </c>
      <c r="O193" s="50">
        <f t="shared" si="1"/>
        <v>0.722513089</v>
      </c>
      <c r="P193" s="51">
        <f t="shared" si="15"/>
        <v>12780.11929</v>
      </c>
      <c r="Q193" s="52">
        <f t="shared" si="2"/>
        <v>319.5029822</v>
      </c>
      <c r="R193" s="52">
        <f t="shared" si="16"/>
        <v>51740.57227</v>
      </c>
      <c r="S193" s="53">
        <f>Q193-(Q193*2)</f>
        <v>-319.5029822</v>
      </c>
      <c r="T193" s="53">
        <f t="shared" si="17"/>
        <v>2460.616305</v>
      </c>
      <c r="U193" s="54">
        <f t="shared" si="4"/>
        <v>0.04755680498</v>
      </c>
      <c r="V193" s="55">
        <f t="shared" si="5"/>
        <v>0.2460616305</v>
      </c>
      <c r="W193" s="56">
        <f t="shared" si="18"/>
        <v>11498.67174</v>
      </c>
      <c r="X193" s="57">
        <f t="shared" si="6"/>
        <v>287.4667935</v>
      </c>
      <c r="Y193" s="57">
        <f t="shared" si="7"/>
        <v>399.2594354</v>
      </c>
      <c r="Z193" s="58">
        <f t="shared" si="8"/>
        <v>0.03472222222</v>
      </c>
      <c r="AA193" s="57">
        <f t="shared" si="19"/>
        <v>107274.5991</v>
      </c>
      <c r="AB193" s="57">
        <f>Y193-(Y193*2)</f>
        <v>-399.2594354</v>
      </c>
      <c r="AC193" s="57">
        <f t="shared" si="20"/>
        <v>1099.412304</v>
      </c>
      <c r="AD193" s="58">
        <f t="shared" si="10"/>
        <v>0.01024857994</v>
      </c>
      <c r="AE193" s="59">
        <f t="shared" si="11"/>
        <v>0.1099412304</v>
      </c>
      <c r="AF193" s="60">
        <f t="shared" si="12"/>
        <v>3094.635169</v>
      </c>
      <c r="AG193" s="61">
        <f t="shared" si="13"/>
        <v>-634.0188642</v>
      </c>
    </row>
    <row r="194" ht="15.75" customHeight="1">
      <c r="A194" s="42">
        <v>44787.645833333336</v>
      </c>
      <c r="B194" s="43" t="s">
        <v>75</v>
      </c>
      <c r="C194" s="44">
        <v>0.7471</v>
      </c>
      <c r="D194" s="44">
        <v>0.1501</v>
      </c>
      <c r="E194" s="44">
        <v>0.1028</v>
      </c>
      <c r="F194" s="43">
        <v>1.51</v>
      </c>
      <c r="G194" s="43">
        <v>4.43</v>
      </c>
      <c r="H194" s="45">
        <v>5.42</v>
      </c>
      <c r="I194" s="46" t="s">
        <v>30</v>
      </c>
      <c r="J194" s="26">
        <v>74.71000000000001</v>
      </c>
      <c r="K194" s="26">
        <v>1.338508901084192</v>
      </c>
      <c r="L194" s="47">
        <v>1.1281210000000002</v>
      </c>
      <c r="M194" s="48">
        <v>192.0</v>
      </c>
      <c r="N194" s="49">
        <f>N193+1</f>
        <v>139</v>
      </c>
      <c r="O194" s="50">
        <f t="shared" si="1"/>
        <v>0.7239583333</v>
      </c>
      <c r="P194" s="51">
        <f t="shared" si="15"/>
        <v>12460.61631</v>
      </c>
      <c r="Q194" s="52">
        <f t="shared" si="2"/>
        <v>311.5154076</v>
      </c>
      <c r="R194" s="52">
        <f t="shared" si="16"/>
        <v>52052.08768</v>
      </c>
      <c r="S194" s="53">
        <f>(F194-1)*Q194</f>
        <v>158.8728579</v>
      </c>
      <c r="T194" s="53">
        <f t="shared" si="17"/>
        <v>2619.489163</v>
      </c>
      <c r="U194" s="54">
        <f t="shared" si="4"/>
        <v>0.05032438236</v>
      </c>
      <c r="V194" s="55">
        <f t="shared" si="5"/>
        <v>0.2619489163</v>
      </c>
      <c r="W194" s="56">
        <f t="shared" si="18"/>
        <v>11099.4123</v>
      </c>
      <c r="X194" s="57">
        <f t="shared" si="6"/>
        <v>277.4853076</v>
      </c>
      <c r="Y194" s="57">
        <f t="shared" si="7"/>
        <v>544.0888384</v>
      </c>
      <c r="Z194" s="58">
        <f t="shared" si="8"/>
        <v>0.04901960784</v>
      </c>
      <c r="AA194" s="57">
        <f t="shared" si="19"/>
        <v>107818.6879</v>
      </c>
      <c r="AB194" s="57">
        <f>X194</f>
        <v>277.4853076</v>
      </c>
      <c r="AC194" s="57">
        <f t="shared" si="20"/>
        <v>1376.897611</v>
      </c>
      <c r="AD194" s="58">
        <f t="shared" si="10"/>
        <v>0.01277049126</v>
      </c>
      <c r="AE194" s="59">
        <f t="shared" si="11"/>
        <v>0.1376897611</v>
      </c>
      <c r="AF194" s="60">
        <f t="shared" si="12"/>
        <v>3094.635169</v>
      </c>
      <c r="AG194" s="61">
        <f t="shared" si="13"/>
        <v>-475.1460063</v>
      </c>
    </row>
    <row r="195" ht="15.75" customHeight="1">
      <c r="A195" s="42">
        <v>44787.6875</v>
      </c>
      <c r="B195" s="43" t="s">
        <v>219</v>
      </c>
      <c r="C195" s="44">
        <v>0.6903</v>
      </c>
      <c r="D195" s="44">
        <v>0.1939</v>
      </c>
      <c r="E195" s="44">
        <v>0.1158</v>
      </c>
      <c r="F195" s="43">
        <v>1.48</v>
      </c>
      <c r="G195" s="43">
        <v>4.16</v>
      </c>
      <c r="H195" s="45">
        <v>6.27</v>
      </c>
      <c r="I195" s="46" t="s">
        <v>30</v>
      </c>
      <c r="J195" s="26">
        <v>69.03</v>
      </c>
      <c r="K195" s="26">
        <v>1.4486455164421266</v>
      </c>
      <c r="L195" s="47">
        <v>1.021644</v>
      </c>
      <c r="M195" s="48">
        <v>193.0</v>
      </c>
      <c r="N195" s="49">
        <v>139.0</v>
      </c>
      <c r="O195" s="50">
        <f t="shared" si="1"/>
        <v>0.7202072539</v>
      </c>
      <c r="P195" s="51">
        <f t="shared" si="15"/>
        <v>12619.48916</v>
      </c>
      <c r="Q195" s="52">
        <f t="shared" si="2"/>
        <v>315.4872291</v>
      </c>
      <c r="R195" s="52">
        <f t="shared" si="16"/>
        <v>52367.57491</v>
      </c>
      <c r="S195" s="53">
        <f>Q195-(Q195*2)</f>
        <v>-315.4872291</v>
      </c>
      <c r="T195" s="53">
        <f t="shared" si="17"/>
        <v>2304.001934</v>
      </c>
      <c r="U195" s="54">
        <f t="shared" si="4"/>
        <v>0.04399672771</v>
      </c>
      <c r="V195" s="55">
        <f t="shared" si="5"/>
        <v>0.2304001934</v>
      </c>
      <c r="W195" s="56">
        <f t="shared" si="18"/>
        <v>11376.89761</v>
      </c>
      <c r="X195" s="57">
        <f t="shared" si="6"/>
        <v>284.4224403</v>
      </c>
      <c r="Y195" s="57">
        <f t="shared" si="7"/>
        <v>592.5467506</v>
      </c>
      <c r="Z195" s="58">
        <f t="shared" si="8"/>
        <v>0.05208333333</v>
      </c>
      <c r="AA195" s="57">
        <f t="shared" si="19"/>
        <v>108411.2347</v>
      </c>
      <c r="AB195" s="57">
        <f>Y195-(Y195*2)</f>
        <v>-592.5467506</v>
      </c>
      <c r="AC195" s="57">
        <f t="shared" si="20"/>
        <v>784.3508607</v>
      </c>
      <c r="AD195" s="58">
        <f t="shared" si="10"/>
        <v>0.007234959211</v>
      </c>
      <c r="AE195" s="59">
        <f t="shared" si="11"/>
        <v>0.07843508607</v>
      </c>
      <c r="AF195" s="60">
        <f t="shared" si="12"/>
        <v>3094.635169</v>
      </c>
      <c r="AG195" s="61">
        <f t="shared" si="13"/>
        <v>-790.6332354</v>
      </c>
    </row>
    <row r="196" ht="15.75" customHeight="1">
      <c r="A196" s="42">
        <v>44787.708333333336</v>
      </c>
      <c r="B196" s="43" t="s">
        <v>220</v>
      </c>
      <c r="C196" s="44">
        <v>0.7684</v>
      </c>
      <c r="D196" s="44">
        <v>0.1417</v>
      </c>
      <c r="E196" s="44">
        <v>0.0899</v>
      </c>
      <c r="F196" s="43">
        <v>1.32</v>
      </c>
      <c r="G196" s="43">
        <v>5.08</v>
      </c>
      <c r="H196" s="45">
        <v>7.48</v>
      </c>
      <c r="I196" s="46" t="s">
        <v>30</v>
      </c>
      <c r="J196" s="26">
        <v>76.84</v>
      </c>
      <c r="K196" s="26">
        <v>1.301405517959396</v>
      </c>
      <c r="L196" s="47">
        <v>1.0142880000000003</v>
      </c>
      <c r="M196" s="48">
        <v>194.0</v>
      </c>
      <c r="N196" s="49">
        <f t="shared" ref="N196:N197" si="138">N195+1</f>
        <v>140</v>
      </c>
      <c r="O196" s="50">
        <f t="shared" si="1"/>
        <v>0.7216494845</v>
      </c>
      <c r="P196" s="51">
        <f t="shared" si="15"/>
        <v>12304.00193</v>
      </c>
      <c r="Q196" s="52">
        <f t="shared" si="2"/>
        <v>307.6000484</v>
      </c>
      <c r="R196" s="52">
        <f t="shared" si="16"/>
        <v>52675.17496</v>
      </c>
      <c r="S196" s="53">
        <f t="shared" ref="S196:S197" si="139">(F196-1)*Q196</f>
        <v>98.43201547</v>
      </c>
      <c r="T196" s="53">
        <f t="shared" si="17"/>
        <v>2402.43395</v>
      </c>
      <c r="U196" s="54">
        <f t="shared" si="4"/>
        <v>0.04560846645</v>
      </c>
      <c r="V196" s="55">
        <f t="shared" si="5"/>
        <v>0.240243395</v>
      </c>
      <c r="W196" s="56">
        <f t="shared" si="18"/>
        <v>10784.35086</v>
      </c>
      <c r="X196" s="57">
        <f t="shared" si="6"/>
        <v>269.6087715</v>
      </c>
      <c r="Y196" s="57">
        <f t="shared" si="7"/>
        <v>842.527411</v>
      </c>
      <c r="Z196" s="58">
        <f t="shared" si="8"/>
        <v>0.078125</v>
      </c>
      <c r="AA196" s="57">
        <f t="shared" si="19"/>
        <v>109253.7621</v>
      </c>
      <c r="AB196" s="57">
        <f t="shared" ref="AB196:AB197" si="140">X196</f>
        <v>269.6087715</v>
      </c>
      <c r="AC196" s="57">
        <f t="shared" si="20"/>
        <v>1053.959632</v>
      </c>
      <c r="AD196" s="58">
        <f t="shared" si="10"/>
        <v>0.00964689556</v>
      </c>
      <c r="AE196" s="59">
        <f t="shared" si="11"/>
        <v>0.1053959632</v>
      </c>
      <c r="AF196" s="60">
        <f t="shared" si="12"/>
        <v>3094.635169</v>
      </c>
      <c r="AG196" s="61">
        <f t="shared" si="13"/>
        <v>-692.2012199</v>
      </c>
    </row>
    <row r="197" ht="15.75" customHeight="1">
      <c r="A197" s="42">
        <v>44788.020833333336</v>
      </c>
      <c r="B197" s="43" t="s">
        <v>221</v>
      </c>
      <c r="C197" s="44">
        <v>0.7156</v>
      </c>
      <c r="D197" s="44">
        <v>0.169</v>
      </c>
      <c r="E197" s="44">
        <v>0.1153</v>
      </c>
      <c r="F197" s="43">
        <v>1.44</v>
      </c>
      <c r="G197" s="43">
        <v>4.25</v>
      </c>
      <c r="H197" s="45">
        <v>5.9</v>
      </c>
      <c r="I197" s="46" t="s">
        <v>30</v>
      </c>
      <c r="J197" s="26">
        <v>71.56</v>
      </c>
      <c r="K197" s="26">
        <v>1.397428731134712</v>
      </c>
      <c r="L197" s="47">
        <v>1.030464</v>
      </c>
      <c r="M197" s="48">
        <v>195.0</v>
      </c>
      <c r="N197" s="49">
        <f t="shared" si="138"/>
        <v>141</v>
      </c>
      <c r="O197" s="50">
        <f t="shared" si="1"/>
        <v>0.7230769231</v>
      </c>
      <c r="P197" s="51">
        <f t="shared" si="15"/>
        <v>12402.43395</v>
      </c>
      <c r="Q197" s="52">
        <f t="shared" si="2"/>
        <v>310.0608487</v>
      </c>
      <c r="R197" s="52">
        <f t="shared" si="16"/>
        <v>52985.23581</v>
      </c>
      <c r="S197" s="53">
        <f t="shared" si="139"/>
        <v>136.4267734</v>
      </c>
      <c r="T197" s="53">
        <f t="shared" si="17"/>
        <v>2538.860723</v>
      </c>
      <c r="U197" s="54">
        <f t="shared" si="4"/>
        <v>0.04791638056</v>
      </c>
      <c r="V197" s="55">
        <f t="shared" si="5"/>
        <v>0.2538860723</v>
      </c>
      <c r="W197" s="56">
        <f t="shared" si="18"/>
        <v>11053.95963</v>
      </c>
      <c r="X197" s="57">
        <f t="shared" si="6"/>
        <v>276.3489908</v>
      </c>
      <c r="Y197" s="57">
        <f t="shared" si="7"/>
        <v>628.0658882</v>
      </c>
      <c r="Z197" s="58">
        <f t="shared" si="8"/>
        <v>0.05681818182</v>
      </c>
      <c r="AA197" s="57">
        <f t="shared" si="19"/>
        <v>109881.828</v>
      </c>
      <c r="AB197" s="57">
        <f t="shared" si="140"/>
        <v>276.3489908</v>
      </c>
      <c r="AC197" s="57">
        <f t="shared" si="20"/>
        <v>1330.308623</v>
      </c>
      <c r="AD197" s="58">
        <f t="shared" si="10"/>
        <v>0.0121067209</v>
      </c>
      <c r="AE197" s="59">
        <f t="shared" si="11"/>
        <v>0.1330308623</v>
      </c>
      <c r="AF197" s="60">
        <f t="shared" si="12"/>
        <v>3094.635169</v>
      </c>
      <c r="AG197" s="61">
        <f t="shared" si="13"/>
        <v>-555.7744465</v>
      </c>
    </row>
    <row r="198" ht="15.75" customHeight="1">
      <c r="A198" s="42">
        <v>44790.64236111111</v>
      </c>
      <c r="B198" s="43" t="s">
        <v>222</v>
      </c>
      <c r="C198" s="44">
        <v>0.8401</v>
      </c>
      <c r="D198" s="44">
        <v>0.1075</v>
      </c>
      <c r="E198" s="44">
        <v>0.0524</v>
      </c>
      <c r="F198" s="43">
        <v>1.42</v>
      </c>
      <c r="G198" s="43">
        <v>4.89</v>
      </c>
      <c r="H198" s="45">
        <v>5.22</v>
      </c>
      <c r="I198" s="46" t="s">
        <v>30</v>
      </c>
      <c r="J198" s="26">
        <v>84.00999999999999</v>
      </c>
      <c r="K198" s="26">
        <v>1.1903344839900012</v>
      </c>
      <c r="L198" s="47">
        <v>1.192942</v>
      </c>
      <c r="M198" s="48">
        <v>196.0</v>
      </c>
      <c r="N198" s="49">
        <v>141.0</v>
      </c>
      <c r="O198" s="50">
        <f t="shared" si="1"/>
        <v>0.7193877551</v>
      </c>
      <c r="P198" s="51">
        <f t="shared" si="15"/>
        <v>12538.86072</v>
      </c>
      <c r="Q198" s="52">
        <f t="shared" si="2"/>
        <v>313.4715181</v>
      </c>
      <c r="R198" s="52">
        <f t="shared" si="16"/>
        <v>53298.70732</v>
      </c>
      <c r="S198" s="53">
        <f t="shared" ref="S198:S199" si="141">Q198-(Q198*2)</f>
        <v>-313.4715181</v>
      </c>
      <c r="T198" s="53">
        <f t="shared" si="17"/>
        <v>2225.389205</v>
      </c>
      <c r="U198" s="54">
        <f t="shared" si="4"/>
        <v>0.04175315531</v>
      </c>
      <c r="V198" s="55">
        <f t="shared" si="5"/>
        <v>0.2225389205</v>
      </c>
      <c r="W198" s="56">
        <f t="shared" si="18"/>
        <v>11330.30862</v>
      </c>
      <c r="X198" s="57">
        <f t="shared" si="6"/>
        <v>283.2577156</v>
      </c>
      <c r="Y198" s="57">
        <f t="shared" si="7"/>
        <v>674.4231323</v>
      </c>
      <c r="Z198" s="58">
        <f t="shared" si="8"/>
        <v>0.05952380952</v>
      </c>
      <c r="AA198" s="57">
        <f t="shared" si="19"/>
        <v>110556.2511</v>
      </c>
      <c r="AB198" s="57">
        <f t="shared" ref="AB198:AB199" si="142">Y198-(Y198*2)</f>
        <v>-674.4231323</v>
      </c>
      <c r="AC198" s="57">
        <f t="shared" si="20"/>
        <v>655.8854907</v>
      </c>
      <c r="AD198" s="58">
        <f t="shared" si="10"/>
        <v>0.005932595256</v>
      </c>
      <c r="AE198" s="59">
        <f t="shared" si="11"/>
        <v>0.06558854907</v>
      </c>
      <c r="AF198" s="60">
        <f t="shared" si="12"/>
        <v>3094.635169</v>
      </c>
      <c r="AG198" s="61">
        <f t="shared" si="13"/>
        <v>-869.2459646</v>
      </c>
    </row>
    <row r="199" ht="15.75" customHeight="1">
      <c r="A199" s="42">
        <v>44791.041666666664</v>
      </c>
      <c r="B199" s="43" t="s">
        <v>223</v>
      </c>
      <c r="C199" s="44">
        <v>0.7483</v>
      </c>
      <c r="D199" s="44">
        <v>0.1537</v>
      </c>
      <c r="E199" s="44">
        <v>0.098</v>
      </c>
      <c r="F199" s="43">
        <v>1.46</v>
      </c>
      <c r="G199" s="43">
        <v>4.45</v>
      </c>
      <c r="H199" s="45">
        <v>6.16</v>
      </c>
      <c r="I199" s="46" t="s">
        <v>30</v>
      </c>
      <c r="J199" s="26">
        <v>74.83</v>
      </c>
      <c r="K199" s="26">
        <v>1.3363624214887078</v>
      </c>
      <c r="L199" s="47">
        <v>1.0925179999999999</v>
      </c>
      <c r="M199" s="48">
        <v>197.0</v>
      </c>
      <c r="N199" s="49">
        <v>141.0</v>
      </c>
      <c r="O199" s="50">
        <f t="shared" si="1"/>
        <v>0.7157360406</v>
      </c>
      <c r="P199" s="51">
        <f t="shared" si="15"/>
        <v>12225.3892</v>
      </c>
      <c r="Q199" s="52">
        <f t="shared" si="2"/>
        <v>305.6347301</v>
      </c>
      <c r="R199" s="52">
        <f t="shared" si="16"/>
        <v>53604.34205</v>
      </c>
      <c r="S199" s="53">
        <f t="shared" si="141"/>
        <v>-305.6347301</v>
      </c>
      <c r="T199" s="53">
        <f t="shared" si="17"/>
        <v>1919.754475</v>
      </c>
      <c r="U199" s="54">
        <f t="shared" si="4"/>
        <v>0.03581341364</v>
      </c>
      <c r="V199" s="55">
        <f t="shared" si="5"/>
        <v>0.1919754475</v>
      </c>
      <c r="W199" s="56">
        <f t="shared" si="18"/>
        <v>10655.88549</v>
      </c>
      <c r="X199" s="57">
        <f t="shared" si="6"/>
        <v>266.3971373</v>
      </c>
      <c r="Y199" s="57">
        <f t="shared" si="7"/>
        <v>579.1242115</v>
      </c>
      <c r="Z199" s="58">
        <f t="shared" si="8"/>
        <v>0.05434782609</v>
      </c>
      <c r="AA199" s="57">
        <f t="shared" si="19"/>
        <v>111135.3753</v>
      </c>
      <c r="AB199" s="57">
        <f t="shared" si="142"/>
        <v>-579.1242115</v>
      </c>
      <c r="AC199" s="57">
        <f t="shared" si="20"/>
        <v>76.76127925</v>
      </c>
      <c r="AD199" s="58">
        <f t="shared" si="10"/>
        <v>0.0006907006797</v>
      </c>
      <c r="AE199" s="59">
        <f t="shared" si="11"/>
        <v>0.007676127925</v>
      </c>
      <c r="AF199" s="60">
        <f t="shared" si="12"/>
        <v>3094.635169</v>
      </c>
      <c r="AG199" s="61">
        <f t="shared" si="13"/>
        <v>-1174.880695</v>
      </c>
    </row>
    <row r="200" ht="15.75" customHeight="1">
      <c r="A200" s="42">
        <v>44792.666666666664</v>
      </c>
      <c r="B200" s="43" t="s">
        <v>224</v>
      </c>
      <c r="C200" s="44">
        <v>0.8999</v>
      </c>
      <c r="D200" s="44">
        <v>0.0731</v>
      </c>
      <c r="E200" s="44">
        <v>0.0269</v>
      </c>
      <c r="F200" s="43">
        <v>1.83</v>
      </c>
      <c r="G200" s="43">
        <v>3.27</v>
      </c>
      <c r="H200" s="45">
        <v>3.93</v>
      </c>
      <c r="I200" s="46" t="s">
        <v>30</v>
      </c>
      <c r="J200" s="26">
        <v>89.99</v>
      </c>
      <c r="K200" s="26">
        <v>1.11123458162018</v>
      </c>
      <c r="L200" s="47">
        <v>1.646817</v>
      </c>
      <c r="M200" s="48">
        <v>198.0</v>
      </c>
      <c r="N200" s="49">
        <f t="shared" ref="N200:N209" si="143">N199+1</f>
        <v>142</v>
      </c>
      <c r="O200" s="50">
        <f t="shared" si="1"/>
        <v>0.7171717172</v>
      </c>
      <c r="P200" s="51">
        <f t="shared" si="15"/>
        <v>11919.75447</v>
      </c>
      <c r="Q200" s="52">
        <f t="shared" si="2"/>
        <v>297.9938619</v>
      </c>
      <c r="R200" s="52">
        <f t="shared" si="16"/>
        <v>53902.33592</v>
      </c>
      <c r="S200" s="53">
        <f t="shared" ref="S200:S209" si="144">(F200-1)*Q200</f>
        <v>247.3349054</v>
      </c>
      <c r="T200" s="53">
        <f t="shared" si="17"/>
        <v>2167.08938</v>
      </c>
      <c r="U200" s="54">
        <f t="shared" si="4"/>
        <v>0.04020399753</v>
      </c>
      <c r="V200" s="55">
        <f t="shared" si="5"/>
        <v>0.216708938</v>
      </c>
      <c r="W200" s="56">
        <f t="shared" si="18"/>
        <v>10076.76128</v>
      </c>
      <c r="X200" s="57">
        <f t="shared" si="6"/>
        <v>251.919032</v>
      </c>
      <c r="Y200" s="57">
        <f t="shared" si="7"/>
        <v>303.516906</v>
      </c>
      <c r="Z200" s="58">
        <f t="shared" si="8"/>
        <v>0.03012048193</v>
      </c>
      <c r="AA200" s="57">
        <f t="shared" si="19"/>
        <v>111438.8922</v>
      </c>
      <c r="AB200" s="57">
        <f t="shared" ref="AB200:AB209" si="145">X200</f>
        <v>251.919032</v>
      </c>
      <c r="AC200" s="57">
        <f t="shared" si="20"/>
        <v>328.6803112</v>
      </c>
      <c r="AD200" s="58">
        <f t="shared" si="10"/>
        <v>0.002949421918</v>
      </c>
      <c r="AE200" s="59">
        <f t="shared" si="11"/>
        <v>0.03286803112</v>
      </c>
      <c r="AF200" s="60">
        <f t="shared" si="12"/>
        <v>3094.635169</v>
      </c>
      <c r="AG200" s="61">
        <f t="shared" si="13"/>
        <v>-927.5457893</v>
      </c>
    </row>
    <row r="201" ht="15.75" customHeight="1">
      <c r="A201" s="42">
        <v>44792.770833333336</v>
      </c>
      <c r="B201" s="43" t="s">
        <v>225</v>
      </c>
      <c r="C201" s="44">
        <v>0.7975</v>
      </c>
      <c r="D201" s="44">
        <v>0.1336</v>
      </c>
      <c r="E201" s="44">
        <v>0.0689</v>
      </c>
      <c r="F201" s="43">
        <v>1.41</v>
      </c>
      <c r="G201" s="43">
        <v>4.45</v>
      </c>
      <c r="H201" s="45">
        <v>5.91</v>
      </c>
      <c r="I201" s="46" t="s">
        <v>30</v>
      </c>
      <c r="J201" s="26">
        <v>79.75</v>
      </c>
      <c r="K201" s="26">
        <v>1.2539184952978057</v>
      </c>
      <c r="L201" s="47">
        <v>1.124475</v>
      </c>
      <c r="M201" s="48">
        <v>199.0</v>
      </c>
      <c r="N201" s="49">
        <f t="shared" si="143"/>
        <v>143</v>
      </c>
      <c r="O201" s="50">
        <f t="shared" si="1"/>
        <v>0.7185929648</v>
      </c>
      <c r="P201" s="51">
        <f t="shared" si="15"/>
        <v>12167.08938</v>
      </c>
      <c r="Q201" s="52">
        <f t="shared" si="2"/>
        <v>304.1772345</v>
      </c>
      <c r="R201" s="52">
        <f t="shared" si="16"/>
        <v>54206.51315</v>
      </c>
      <c r="S201" s="53">
        <f t="shared" si="144"/>
        <v>124.7126661</v>
      </c>
      <c r="T201" s="53">
        <f t="shared" si="17"/>
        <v>2291.802046</v>
      </c>
      <c r="U201" s="54">
        <f t="shared" si="4"/>
        <v>0.04227908997</v>
      </c>
      <c r="V201" s="55">
        <f t="shared" si="5"/>
        <v>0.2291802046</v>
      </c>
      <c r="W201" s="56">
        <f t="shared" si="18"/>
        <v>10328.68031</v>
      </c>
      <c r="X201" s="57">
        <f t="shared" si="6"/>
        <v>258.2170078</v>
      </c>
      <c r="Y201" s="57">
        <f t="shared" si="7"/>
        <v>629.79758</v>
      </c>
      <c r="Z201" s="58">
        <f t="shared" si="8"/>
        <v>0.06097560976</v>
      </c>
      <c r="AA201" s="57">
        <f t="shared" si="19"/>
        <v>112068.6898</v>
      </c>
      <c r="AB201" s="57">
        <f t="shared" si="145"/>
        <v>258.2170078</v>
      </c>
      <c r="AC201" s="57">
        <f t="shared" si="20"/>
        <v>586.897319</v>
      </c>
      <c r="AD201" s="58">
        <f t="shared" si="10"/>
        <v>0.005236942808</v>
      </c>
      <c r="AE201" s="59">
        <f t="shared" si="11"/>
        <v>0.0586897319</v>
      </c>
      <c r="AF201" s="60">
        <f t="shared" si="12"/>
        <v>3094.635169</v>
      </c>
      <c r="AG201" s="61">
        <f t="shared" si="13"/>
        <v>-802.8331232</v>
      </c>
    </row>
    <row r="202" ht="15.75" customHeight="1">
      <c r="A202" s="42">
        <v>44792.791666666664</v>
      </c>
      <c r="B202" s="43" t="s">
        <v>226</v>
      </c>
      <c r="C202" s="44">
        <v>0.8025</v>
      </c>
      <c r="D202" s="44">
        <v>0.1218</v>
      </c>
      <c r="E202" s="44">
        <v>0.0757</v>
      </c>
      <c r="F202" s="43">
        <v>1.85</v>
      </c>
      <c r="G202" s="43">
        <v>3.71</v>
      </c>
      <c r="H202" s="45">
        <v>3.59</v>
      </c>
      <c r="I202" s="46" t="s">
        <v>30</v>
      </c>
      <c r="J202" s="26">
        <v>80.24999999999999</v>
      </c>
      <c r="K202" s="26">
        <v>1.2461059190031154</v>
      </c>
      <c r="L202" s="47">
        <v>1.4846249999999999</v>
      </c>
      <c r="M202" s="48">
        <v>200.0</v>
      </c>
      <c r="N202" s="49">
        <f t="shared" si="143"/>
        <v>144</v>
      </c>
      <c r="O202" s="50">
        <f t="shared" si="1"/>
        <v>0.72</v>
      </c>
      <c r="P202" s="51">
        <f t="shared" si="15"/>
        <v>12291.80205</v>
      </c>
      <c r="Q202" s="52">
        <f t="shared" si="2"/>
        <v>307.2950512</v>
      </c>
      <c r="R202" s="52">
        <f t="shared" si="16"/>
        <v>54513.8082</v>
      </c>
      <c r="S202" s="53">
        <f t="shared" si="144"/>
        <v>261.2007935</v>
      </c>
      <c r="T202" s="53">
        <f t="shared" si="17"/>
        <v>2553.00284</v>
      </c>
      <c r="U202" s="54">
        <f t="shared" si="4"/>
        <v>0.04683222332</v>
      </c>
      <c r="V202" s="55">
        <f t="shared" si="5"/>
        <v>0.255300284</v>
      </c>
      <c r="W202" s="56">
        <f t="shared" si="18"/>
        <v>10586.89732</v>
      </c>
      <c r="X202" s="57">
        <f t="shared" si="6"/>
        <v>264.672433</v>
      </c>
      <c r="Y202" s="57">
        <f t="shared" si="7"/>
        <v>311.3793329</v>
      </c>
      <c r="Z202" s="58">
        <f t="shared" si="8"/>
        <v>0.02941176471</v>
      </c>
      <c r="AA202" s="57">
        <f t="shared" si="19"/>
        <v>112380.0691</v>
      </c>
      <c r="AB202" s="57">
        <f t="shared" si="145"/>
        <v>264.672433</v>
      </c>
      <c r="AC202" s="57">
        <f t="shared" si="20"/>
        <v>851.569752</v>
      </c>
      <c r="AD202" s="58">
        <f t="shared" si="10"/>
        <v>0.007577587011</v>
      </c>
      <c r="AE202" s="59">
        <f t="shared" si="11"/>
        <v>0.0851569752</v>
      </c>
      <c r="AF202" s="60">
        <f t="shared" si="12"/>
        <v>3094.635169</v>
      </c>
      <c r="AG202" s="61">
        <f t="shared" si="13"/>
        <v>-541.6323297</v>
      </c>
    </row>
    <row r="203" ht="15.75" customHeight="1">
      <c r="A203" s="42">
        <v>44793.458333333336</v>
      </c>
      <c r="B203" s="43" t="s">
        <v>227</v>
      </c>
      <c r="C203" s="44">
        <v>0.7208</v>
      </c>
      <c r="D203" s="44">
        <v>0.1828</v>
      </c>
      <c r="E203" s="44">
        <v>0.0964</v>
      </c>
      <c r="F203" s="43">
        <v>1.41</v>
      </c>
      <c r="G203" s="43">
        <v>4.51</v>
      </c>
      <c r="H203" s="45">
        <v>7.02</v>
      </c>
      <c r="I203" s="46" t="s">
        <v>30</v>
      </c>
      <c r="J203" s="26">
        <v>72.08</v>
      </c>
      <c r="K203" s="26">
        <v>1.3873473917869035</v>
      </c>
      <c r="L203" s="47">
        <v>1.016328</v>
      </c>
      <c r="M203" s="48">
        <v>201.0</v>
      </c>
      <c r="N203" s="49">
        <f t="shared" si="143"/>
        <v>145</v>
      </c>
      <c r="O203" s="50">
        <f t="shared" si="1"/>
        <v>0.7213930348</v>
      </c>
      <c r="P203" s="51">
        <f t="shared" si="15"/>
        <v>12553.00284</v>
      </c>
      <c r="Q203" s="52">
        <f t="shared" si="2"/>
        <v>313.825071</v>
      </c>
      <c r="R203" s="52">
        <f t="shared" si="16"/>
        <v>54827.63327</v>
      </c>
      <c r="S203" s="53">
        <f t="shared" si="144"/>
        <v>128.6682791</v>
      </c>
      <c r="T203" s="53">
        <f t="shared" si="17"/>
        <v>2681.671119</v>
      </c>
      <c r="U203" s="54">
        <f t="shared" si="4"/>
        <v>0.04891094068</v>
      </c>
      <c r="V203" s="55">
        <f t="shared" si="5"/>
        <v>0.2681671119</v>
      </c>
      <c r="W203" s="56">
        <f t="shared" si="18"/>
        <v>10851.56975</v>
      </c>
      <c r="X203" s="57">
        <f t="shared" si="6"/>
        <v>271.2892438</v>
      </c>
      <c r="Y203" s="57">
        <f t="shared" si="7"/>
        <v>661.6810824</v>
      </c>
      <c r="Z203" s="58">
        <f t="shared" si="8"/>
        <v>0.06097560976</v>
      </c>
      <c r="AA203" s="57">
        <f t="shared" si="19"/>
        <v>113041.7502</v>
      </c>
      <c r="AB203" s="57">
        <f t="shared" si="145"/>
        <v>271.2892438</v>
      </c>
      <c r="AC203" s="57">
        <f t="shared" si="20"/>
        <v>1122.858996</v>
      </c>
      <c r="AD203" s="58">
        <f t="shared" si="10"/>
        <v>0.009933135269</v>
      </c>
      <c r="AE203" s="59">
        <f t="shared" si="11"/>
        <v>0.1122858996</v>
      </c>
      <c r="AF203" s="60">
        <f t="shared" si="12"/>
        <v>3094.635169</v>
      </c>
      <c r="AG203" s="61">
        <f t="shared" si="13"/>
        <v>-412.9640506</v>
      </c>
    </row>
    <row r="204" ht="15.75" customHeight="1">
      <c r="A204" s="42">
        <v>44793.979166666664</v>
      </c>
      <c r="B204" s="43" t="s">
        <v>228</v>
      </c>
      <c r="C204" s="44">
        <v>0.7909</v>
      </c>
      <c r="D204" s="44">
        <v>0.1457</v>
      </c>
      <c r="E204" s="44">
        <v>0.0633</v>
      </c>
      <c r="F204" s="43">
        <v>1.28</v>
      </c>
      <c r="G204" s="43">
        <v>5.13</v>
      </c>
      <c r="H204" s="45">
        <v>8.43</v>
      </c>
      <c r="I204" s="46" t="s">
        <v>30</v>
      </c>
      <c r="J204" s="26">
        <v>79.09000000000002</v>
      </c>
      <c r="K204" s="26">
        <v>1.2643823492224047</v>
      </c>
      <c r="L204" s="47">
        <v>1.0123520000000001</v>
      </c>
      <c r="M204" s="48">
        <v>202.0</v>
      </c>
      <c r="N204" s="49">
        <f t="shared" si="143"/>
        <v>146</v>
      </c>
      <c r="O204" s="50">
        <f t="shared" si="1"/>
        <v>0.7227722772</v>
      </c>
      <c r="P204" s="51">
        <f t="shared" si="15"/>
        <v>12681.67112</v>
      </c>
      <c r="Q204" s="52">
        <f t="shared" si="2"/>
        <v>317.041778</v>
      </c>
      <c r="R204" s="52">
        <f t="shared" si="16"/>
        <v>55144.67505</v>
      </c>
      <c r="S204" s="53">
        <f t="shared" si="144"/>
        <v>88.77169783</v>
      </c>
      <c r="T204" s="53">
        <f t="shared" si="17"/>
        <v>2770.442817</v>
      </c>
      <c r="U204" s="54">
        <f t="shared" si="4"/>
        <v>0.05023953472</v>
      </c>
      <c r="V204" s="55">
        <f t="shared" si="5"/>
        <v>0.2770442817</v>
      </c>
      <c r="W204" s="56">
        <f t="shared" si="18"/>
        <v>11122.859</v>
      </c>
      <c r="X204" s="57">
        <f t="shared" si="6"/>
        <v>278.0714749</v>
      </c>
      <c r="Y204" s="57">
        <f t="shared" si="7"/>
        <v>993.1124103</v>
      </c>
      <c r="Z204" s="58">
        <f t="shared" si="8"/>
        <v>0.08928571429</v>
      </c>
      <c r="AA204" s="57">
        <f t="shared" si="19"/>
        <v>114034.8626</v>
      </c>
      <c r="AB204" s="57">
        <f t="shared" si="145"/>
        <v>278.0714749</v>
      </c>
      <c r="AC204" s="57">
        <f t="shared" si="20"/>
        <v>1400.930471</v>
      </c>
      <c r="AD204" s="58">
        <f t="shared" si="10"/>
        <v>0.01228510684</v>
      </c>
      <c r="AE204" s="59">
        <f t="shared" si="11"/>
        <v>0.1400930471</v>
      </c>
      <c r="AF204" s="60">
        <f t="shared" si="12"/>
        <v>3094.635169</v>
      </c>
      <c r="AG204" s="61">
        <f t="shared" si="13"/>
        <v>-324.1923528</v>
      </c>
    </row>
    <row r="205" ht="15.75" customHeight="1">
      <c r="A205" s="42">
        <v>44794.020833333336</v>
      </c>
      <c r="B205" s="43" t="s">
        <v>229</v>
      </c>
      <c r="C205" s="44">
        <v>0.7389</v>
      </c>
      <c r="D205" s="44">
        <v>0.1672</v>
      </c>
      <c r="E205" s="44">
        <v>0.0939</v>
      </c>
      <c r="F205" s="43">
        <v>1.51</v>
      </c>
      <c r="G205" s="43">
        <v>4.22</v>
      </c>
      <c r="H205" s="45">
        <v>4.98</v>
      </c>
      <c r="I205" s="46" t="s">
        <v>30</v>
      </c>
      <c r="J205" s="26">
        <v>73.89</v>
      </c>
      <c r="K205" s="26">
        <v>1.3533631073216945</v>
      </c>
      <c r="L205" s="47">
        <v>1.1157389999999998</v>
      </c>
      <c r="M205" s="48">
        <v>203.0</v>
      </c>
      <c r="N205" s="49">
        <f t="shared" si="143"/>
        <v>147</v>
      </c>
      <c r="O205" s="50">
        <f t="shared" si="1"/>
        <v>0.724137931</v>
      </c>
      <c r="P205" s="51">
        <f t="shared" si="15"/>
        <v>12770.44282</v>
      </c>
      <c r="Q205" s="52">
        <f t="shared" si="2"/>
        <v>319.2610704</v>
      </c>
      <c r="R205" s="52">
        <f t="shared" si="16"/>
        <v>55463.93612</v>
      </c>
      <c r="S205" s="53">
        <f t="shared" si="144"/>
        <v>162.8231459</v>
      </c>
      <c r="T205" s="53">
        <f t="shared" si="17"/>
        <v>2933.265963</v>
      </c>
      <c r="U205" s="54">
        <f t="shared" si="4"/>
        <v>0.05288600427</v>
      </c>
      <c r="V205" s="55">
        <f t="shared" si="5"/>
        <v>0.2933265963</v>
      </c>
      <c r="W205" s="56">
        <f t="shared" si="18"/>
        <v>11400.93047</v>
      </c>
      <c r="X205" s="57">
        <f t="shared" si="6"/>
        <v>285.0232618</v>
      </c>
      <c r="Y205" s="57">
        <f t="shared" si="7"/>
        <v>558.8691407</v>
      </c>
      <c r="Z205" s="58">
        <f t="shared" si="8"/>
        <v>0.04901960784</v>
      </c>
      <c r="AA205" s="57">
        <f t="shared" si="19"/>
        <v>114593.7318</v>
      </c>
      <c r="AB205" s="57">
        <f t="shared" si="145"/>
        <v>285.0232618</v>
      </c>
      <c r="AC205" s="57">
        <f t="shared" si="20"/>
        <v>1685.953732</v>
      </c>
      <c r="AD205" s="58">
        <f t="shared" si="10"/>
        <v>0.01471244288</v>
      </c>
      <c r="AE205" s="59">
        <f t="shared" si="11"/>
        <v>0.1685953732</v>
      </c>
      <c r="AF205" s="60">
        <f t="shared" si="12"/>
        <v>3094.635169</v>
      </c>
      <c r="AG205" s="61">
        <f t="shared" si="13"/>
        <v>-161.3692068</v>
      </c>
    </row>
    <row r="206" ht="15.75" customHeight="1">
      <c r="A206" s="42">
        <v>44794.663194444445</v>
      </c>
      <c r="B206" s="43" t="s">
        <v>230</v>
      </c>
      <c r="C206" s="44">
        <v>0.7467</v>
      </c>
      <c r="D206" s="44">
        <v>0.1752</v>
      </c>
      <c r="E206" s="44">
        <v>0.0782</v>
      </c>
      <c r="F206" s="43">
        <v>1.43</v>
      </c>
      <c r="G206" s="43">
        <v>3.95</v>
      </c>
      <c r="H206" s="45">
        <v>6.51</v>
      </c>
      <c r="I206" s="46" t="s">
        <v>30</v>
      </c>
      <c r="J206" s="26">
        <v>74.67</v>
      </c>
      <c r="K206" s="26">
        <v>1.3392259274139546</v>
      </c>
      <c r="L206" s="47">
        <v>1.067781</v>
      </c>
      <c r="M206" s="48">
        <v>204.0</v>
      </c>
      <c r="N206" s="49">
        <f t="shared" si="143"/>
        <v>148</v>
      </c>
      <c r="O206" s="50">
        <f t="shared" si="1"/>
        <v>0.7254901961</v>
      </c>
      <c r="P206" s="51">
        <f t="shared" si="15"/>
        <v>12933.26596</v>
      </c>
      <c r="Q206" s="52">
        <f t="shared" si="2"/>
        <v>323.3316491</v>
      </c>
      <c r="R206" s="52">
        <f t="shared" si="16"/>
        <v>55787.26777</v>
      </c>
      <c r="S206" s="53">
        <f t="shared" si="144"/>
        <v>139.0326091</v>
      </c>
      <c r="T206" s="53">
        <f t="shared" si="17"/>
        <v>3072.298572</v>
      </c>
      <c r="U206" s="54">
        <f t="shared" si="4"/>
        <v>0.05507168023</v>
      </c>
      <c r="V206" s="55">
        <f t="shared" si="5"/>
        <v>0.3072298572</v>
      </c>
      <c r="W206" s="56">
        <f t="shared" si="18"/>
        <v>11685.95373</v>
      </c>
      <c r="X206" s="57">
        <f t="shared" si="6"/>
        <v>292.1488433</v>
      </c>
      <c r="Y206" s="57">
        <f t="shared" si="7"/>
        <v>679.4159147</v>
      </c>
      <c r="Z206" s="58">
        <f t="shared" si="8"/>
        <v>0.05813953488</v>
      </c>
      <c r="AA206" s="57">
        <f t="shared" si="19"/>
        <v>115273.1477</v>
      </c>
      <c r="AB206" s="57">
        <f t="shared" si="145"/>
        <v>292.1488433</v>
      </c>
      <c r="AC206" s="57">
        <f t="shared" si="20"/>
        <v>1978.102576</v>
      </c>
      <c r="AD206" s="58">
        <f t="shared" si="10"/>
        <v>0.01716013326</v>
      </c>
      <c r="AE206" s="59">
        <f t="shared" si="11"/>
        <v>0.1978102576</v>
      </c>
      <c r="AF206" s="60">
        <f t="shared" si="12"/>
        <v>3094.635169</v>
      </c>
      <c r="AG206" s="61">
        <f t="shared" si="13"/>
        <v>-22.33659775</v>
      </c>
    </row>
    <row r="207" ht="15.75" customHeight="1">
      <c r="A207" s="42">
        <v>44794.71875</v>
      </c>
      <c r="B207" s="43" t="s">
        <v>231</v>
      </c>
      <c r="C207" s="44">
        <v>0.703</v>
      </c>
      <c r="D207" s="44">
        <v>0.1924</v>
      </c>
      <c r="E207" s="44">
        <v>0.1045</v>
      </c>
      <c r="F207" s="43">
        <v>1.54</v>
      </c>
      <c r="G207" s="43">
        <v>4.04</v>
      </c>
      <c r="H207" s="45">
        <v>5.88</v>
      </c>
      <c r="I207" s="46" t="s">
        <v>30</v>
      </c>
      <c r="J207" s="26">
        <v>70.3</v>
      </c>
      <c r="K207" s="26">
        <v>1.4224751066856332</v>
      </c>
      <c r="L207" s="47">
        <v>1.08262</v>
      </c>
      <c r="M207" s="48">
        <v>205.0</v>
      </c>
      <c r="N207" s="49">
        <f t="shared" si="143"/>
        <v>149</v>
      </c>
      <c r="O207" s="50">
        <f t="shared" si="1"/>
        <v>0.7268292683</v>
      </c>
      <c r="P207" s="51">
        <f t="shared" si="15"/>
        <v>13072.29857</v>
      </c>
      <c r="Q207" s="52">
        <f t="shared" si="2"/>
        <v>326.8074643</v>
      </c>
      <c r="R207" s="52">
        <f t="shared" si="16"/>
        <v>56114.07523</v>
      </c>
      <c r="S207" s="53">
        <f t="shared" si="144"/>
        <v>176.4760307</v>
      </c>
      <c r="T207" s="53">
        <f t="shared" si="17"/>
        <v>3248.774602</v>
      </c>
      <c r="U207" s="54">
        <f t="shared" si="4"/>
        <v>0.0578958949</v>
      </c>
      <c r="V207" s="55">
        <f t="shared" si="5"/>
        <v>0.3248774602</v>
      </c>
      <c r="W207" s="56">
        <f t="shared" si="18"/>
        <v>11978.10258</v>
      </c>
      <c r="X207" s="57">
        <f t="shared" si="6"/>
        <v>299.4525644</v>
      </c>
      <c r="Y207" s="57">
        <f t="shared" si="7"/>
        <v>554.5417859</v>
      </c>
      <c r="Z207" s="58">
        <f t="shared" si="8"/>
        <v>0.0462962963</v>
      </c>
      <c r="AA207" s="57">
        <f t="shared" si="19"/>
        <v>115827.6895</v>
      </c>
      <c r="AB207" s="57">
        <f t="shared" si="145"/>
        <v>299.4525644</v>
      </c>
      <c r="AC207" s="57">
        <f t="shared" si="20"/>
        <v>2277.55514</v>
      </c>
      <c r="AD207" s="58">
        <f t="shared" si="10"/>
        <v>0.01966330461</v>
      </c>
      <c r="AE207" s="59">
        <f t="shared" si="11"/>
        <v>0.227755514</v>
      </c>
      <c r="AF207" s="60">
        <f t="shared" si="12"/>
        <v>3248.774602</v>
      </c>
      <c r="AG207" s="61">
        <f t="shared" si="13"/>
        <v>0</v>
      </c>
    </row>
    <row r="208" ht="15.75" customHeight="1">
      <c r="A208" s="42">
        <v>44795.666666666664</v>
      </c>
      <c r="B208" s="43" t="s">
        <v>232</v>
      </c>
      <c r="C208" s="44">
        <v>0.7178</v>
      </c>
      <c r="D208" s="44">
        <v>0.1811</v>
      </c>
      <c r="E208" s="44">
        <v>0.1011</v>
      </c>
      <c r="F208" s="43">
        <v>1.8</v>
      </c>
      <c r="G208" s="43">
        <v>3.42</v>
      </c>
      <c r="H208" s="45">
        <v>4.05</v>
      </c>
      <c r="I208" s="46" t="s">
        <v>30</v>
      </c>
      <c r="J208" s="26">
        <v>71.78</v>
      </c>
      <c r="K208" s="26">
        <v>1.3931457230426303</v>
      </c>
      <c r="L208" s="47">
        <v>1.29204</v>
      </c>
      <c r="M208" s="48">
        <v>206.0</v>
      </c>
      <c r="N208" s="49">
        <f t="shared" si="143"/>
        <v>150</v>
      </c>
      <c r="O208" s="50">
        <f t="shared" si="1"/>
        <v>0.7281553398</v>
      </c>
      <c r="P208" s="51">
        <f t="shared" si="15"/>
        <v>13248.7746</v>
      </c>
      <c r="Q208" s="52">
        <f t="shared" si="2"/>
        <v>331.2193651</v>
      </c>
      <c r="R208" s="52">
        <f t="shared" si="16"/>
        <v>56445.2946</v>
      </c>
      <c r="S208" s="53">
        <f t="shared" si="144"/>
        <v>264.975492</v>
      </c>
      <c r="T208" s="53">
        <f t="shared" si="17"/>
        <v>3513.750094</v>
      </c>
      <c r="U208" s="54">
        <f t="shared" si="4"/>
        <v>0.06225054045</v>
      </c>
      <c r="V208" s="55">
        <f t="shared" si="5"/>
        <v>0.3513750094</v>
      </c>
      <c r="W208" s="56">
        <f t="shared" si="18"/>
        <v>12277.55514</v>
      </c>
      <c r="X208" s="57">
        <f t="shared" si="6"/>
        <v>306.9388785</v>
      </c>
      <c r="Y208" s="57">
        <f t="shared" si="7"/>
        <v>383.6735981</v>
      </c>
      <c r="Z208" s="58">
        <f t="shared" si="8"/>
        <v>0.03125</v>
      </c>
      <c r="AA208" s="57">
        <f t="shared" si="19"/>
        <v>116211.363</v>
      </c>
      <c r="AB208" s="57">
        <f t="shared" si="145"/>
        <v>306.9388785</v>
      </c>
      <c r="AC208" s="57">
        <f t="shared" si="20"/>
        <v>2584.494019</v>
      </c>
      <c r="AD208" s="58">
        <f t="shared" si="10"/>
        <v>0.02223959818</v>
      </c>
      <c r="AE208" s="59">
        <f t="shared" si="11"/>
        <v>0.2584494019</v>
      </c>
      <c r="AF208" s="60">
        <f t="shared" si="12"/>
        <v>3513.750094</v>
      </c>
      <c r="AG208" s="61">
        <f t="shared" si="13"/>
        <v>0</v>
      </c>
    </row>
    <row r="209" ht="15.75" customHeight="1">
      <c r="A209" s="42">
        <v>44795.822916666664</v>
      </c>
      <c r="B209" s="43" t="s">
        <v>233</v>
      </c>
      <c r="C209" s="44">
        <v>0.7085</v>
      </c>
      <c r="D209" s="44">
        <v>0.1796</v>
      </c>
      <c r="E209" s="44">
        <v>0.1118</v>
      </c>
      <c r="F209" s="43">
        <v>1.61</v>
      </c>
      <c r="G209" s="43">
        <v>4.24</v>
      </c>
      <c r="H209" s="45">
        <v>4.73</v>
      </c>
      <c r="I209" s="46" t="s">
        <v>30</v>
      </c>
      <c r="J209" s="26">
        <v>70.85000000000001</v>
      </c>
      <c r="K209" s="26">
        <v>1.4114326040931542</v>
      </c>
      <c r="L209" s="47">
        <v>1.1406850000000004</v>
      </c>
      <c r="M209" s="48">
        <v>207.0</v>
      </c>
      <c r="N209" s="49">
        <f t="shared" si="143"/>
        <v>151</v>
      </c>
      <c r="O209" s="50">
        <f t="shared" si="1"/>
        <v>0.729468599</v>
      </c>
      <c r="P209" s="51">
        <f t="shared" si="15"/>
        <v>13513.75009</v>
      </c>
      <c r="Q209" s="52">
        <f t="shared" si="2"/>
        <v>337.8437524</v>
      </c>
      <c r="R209" s="52">
        <f t="shared" si="16"/>
        <v>56783.13835</v>
      </c>
      <c r="S209" s="53">
        <f t="shared" si="144"/>
        <v>206.0846889</v>
      </c>
      <c r="T209" s="53">
        <f t="shared" si="17"/>
        <v>3719.834783</v>
      </c>
      <c r="U209" s="54">
        <f t="shared" si="4"/>
        <v>0.06550949615</v>
      </c>
      <c r="V209" s="55">
        <f t="shared" si="5"/>
        <v>0.3719834783</v>
      </c>
      <c r="W209" s="56">
        <f t="shared" si="18"/>
        <v>12584.49402</v>
      </c>
      <c r="X209" s="57">
        <f t="shared" si="6"/>
        <v>314.6123505</v>
      </c>
      <c r="Y209" s="57">
        <f t="shared" si="7"/>
        <v>515.7579516</v>
      </c>
      <c r="Z209" s="58">
        <f t="shared" si="8"/>
        <v>0.04098360656</v>
      </c>
      <c r="AA209" s="57">
        <f t="shared" si="19"/>
        <v>116727.121</v>
      </c>
      <c r="AB209" s="57">
        <f t="shared" si="145"/>
        <v>314.6123505</v>
      </c>
      <c r="AC209" s="57">
        <f t="shared" si="20"/>
        <v>2899.106369</v>
      </c>
      <c r="AD209" s="58">
        <f t="shared" si="10"/>
        <v>0.02483661333</v>
      </c>
      <c r="AE209" s="59">
        <f t="shared" si="11"/>
        <v>0.2899106369</v>
      </c>
      <c r="AF209" s="60">
        <f t="shared" si="12"/>
        <v>3719.834783</v>
      </c>
      <c r="AG209" s="61">
        <f t="shared" si="13"/>
        <v>0</v>
      </c>
    </row>
    <row r="210" ht="15.75" customHeight="1">
      <c r="A210" s="42">
        <v>44796.729166666664</v>
      </c>
      <c r="B210" s="43" t="s">
        <v>234</v>
      </c>
      <c r="C210" s="44">
        <v>0.81</v>
      </c>
      <c r="D210" s="44">
        <v>0.1203</v>
      </c>
      <c r="E210" s="44">
        <v>0.0696</v>
      </c>
      <c r="F210" s="43">
        <v>1.32</v>
      </c>
      <c r="G210" s="43">
        <v>5.32</v>
      </c>
      <c r="H210" s="45">
        <v>6.54</v>
      </c>
      <c r="I210" s="46" t="s">
        <v>30</v>
      </c>
      <c r="J210" s="26">
        <v>81.00000000000001</v>
      </c>
      <c r="K210" s="26">
        <v>1.2345679012345676</v>
      </c>
      <c r="L210" s="47">
        <v>1.0692000000000004</v>
      </c>
      <c r="M210" s="48">
        <v>208.0</v>
      </c>
      <c r="N210" s="49">
        <v>151.0</v>
      </c>
      <c r="O210" s="50">
        <f t="shared" si="1"/>
        <v>0.7259615385</v>
      </c>
      <c r="P210" s="51">
        <f t="shared" si="15"/>
        <v>13719.83478</v>
      </c>
      <c r="Q210" s="52">
        <f t="shared" si="2"/>
        <v>342.9958696</v>
      </c>
      <c r="R210" s="52">
        <f t="shared" si="16"/>
        <v>57126.13422</v>
      </c>
      <c r="S210" s="53">
        <f>Q210-(Q210*2)</f>
        <v>-342.9958696</v>
      </c>
      <c r="T210" s="53">
        <f t="shared" si="17"/>
        <v>3376.838914</v>
      </c>
      <c r="U210" s="54">
        <f t="shared" si="4"/>
        <v>0.05911198018</v>
      </c>
      <c r="V210" s="55">
        <f t="shared" si="5"/>
        <v>0.3376838914</v>
      </c>
      <c r="W210" s="56">
        <f t="shared" si="18"/>
        <v>12899.10637</v>
      </c>
      <c r="X210" s="57">
        <f t="shared" si="6"/>
        <v>322.4776592</v>
      </c>
      <c r="Y210" s="57">
        <f t="shared" si="7"/>
        <v>1007.742685</v>
      </c>
      <c r="Z210" s="58">
        <f t="shared" si="8"/>
        <v>0.078125</v>
      </c>
      <c r="AA210" s="57">
        <f t="shared" si="19"/>
        <v>117734.8637</v>
      </c>
      <c r="AB210" s="57">
        <f>Y210-(Y210*2)</f>
        <v>-1007.742685</v>
      </c>
      <c r="AC210" s="57">
        <f t="shared" si="20"/>
        <v>1891.363684</v>
      </c>
      <c r="AD210" s="58">
        <f t="shared" si="10"/>
        <v>0.01606460164</v>
      </c>
      <c r="AE210" s="59">
        <f t="shared" si="11"/>
        <v>0.1891363684</v>
      </c>
      <c r="AF210" s="60">
        <f t="shared" si="12"/>
        <v>3719.834783</v>
      </c>
      <c r="AG210" s="61">
        <f t="shared" si="13"/>
        <v>-342.9958696</v>
      </c>
    </row>
    <row r="211" ht="15.75" customHeight="1">
      <c r="A211" s="42">
        <v>44796.84375</v>
      </c>
      <c r="B211" s="43" t="s">
        <v>235</v>
      </c>
      <c r="C211" s="44">
        <v>0.698</v>
      </c>
      <c r="D211" s="44">
        <v>0.158</v>
      </c>
      <c r="E211" s="44">
        <v>0.144</v>
      </c>
      <c r="F211" s="43">
        <v>1.75</v>
      </c>
      <c r="G211" s="43">
        <v>3.97</v>
      </c>
      <c r="H211" s="45">
        <v>3.59</v>
      </c>
      <c r="I211" s="46" t="s">
        <v>30</v>
      </c>
      <c r="J211" s="26">
        <v>69.8</v>
      </c>
      <c r="K211" s="26">
        <v>1.4326647564469914</v>
      </c>
      <c r="L211" s="47">
        <v>1.2215</v>
      </c>
      <c r="M211" s="48">
        <v>209.0</v>
      </c>
      <c r="N211" s="49">
        <f t="shared" ref="N211:N215" si="146">N210+1</f>
        <v>152</v>
      </c>
      <c r="O211" s="50">
        <f t="shared" si="1"/>
        <v>0.7272727273</v>
      </c>
      <c r="P211" s="51">
        <f t="shared" si="15"/>
        <v>13376.83891</v>
      </c>
      <c r="Q211" s="52">
        <f t="shared" si="2"/>
        <v>334.4209728</v>
      </c>
      <c r="R211" s="52">
        <f t="shared" si="16"/>
        <v>57460.55519</v>
      </c>
      <c r="S211" s="53">
        <f t="shared" ref="S211:S215" si="147">(F211-1)*Q211</f>
        <v>250.8157296</v>
      </c>
      <c r="T211" s="53">
        <f t="shared" si="17"/>
        <v>3627.654643</v>
      </c>
      <c r="U211" s="54">
        <f t="shared" si="4"/>
        <v>0.06313295497</v>
      </c>
      <c r="V211" s="55">
        <f t="shared" si="5"/>
        <v>0.3627654643</v>
      </c>
      <c r="W211" s="56">
        <f t="shared" si="18"/>
        <v>11891.36368</v>
      </c>
      <c r="X211" s="57">
        <f t="shared" si="6"/>
        <v>297.2840921</v>
      </c>
      <c r="Y211" s="57">
        <f t="shared" si="7"/>
        <v>396.3787895</v>
      </c>
      <c r="Z211" s="58">
        <f t="shared" si="8"/>
        <v>0.03333333333</v>
      </c>
      <c r="AA211" s="57">
        <f t="shared" si="19"/>
        <v>118131.2425</v>
      </c>
      <c r="AB211" s="57">
        <f t="shared" ref="AB211:AB215" si="148">X211</f>
        <v>297.2840921</v>
      </c>
      <c r="AC211" s="57">
        <f t="shared" si="20"/>
        <v>2188.647776</v>
      </c>
      <c r="AD211" s="58">
        <f t="shared" si="10"/>
        <v>0.01852725604</v>
      </c>
      <c r="AE211" s="59">
        <f t="shared" si="11"/>
        <v>0.2188647776</v>
      </c>
      <c r="AF211" s="60">
        <f t="shared" si="12"/>
        <v>3719.834783</v>
      </c>
      <c r="AG211" s="61">
        <f t="shared" si="13"/>
        <v>-92.18013995</v>
      </c>
    </row>
    <row r="212" ht="15.75" customHeight="1">
      <c r="A212" s="42">
        <v>44797.833333333336</v>
      </c>
      <c r="B212" s="43" t="s">
        <v>236</v>
      </c>
      <c r="C212" s="44">
        <v>0.8039</v>
      </c>
      <c r="D212" s="44">
        <v>0.1332</v>
      </c>
      <c r="E212" s="44">
        <v>0.0629</v>
      </c>
      <c r="F212" s="43">
        <v>1.53</v>
      </c>
      <c r="G212" s="43">
        <v>3.9</v>
      </c>
      <c r="H212" s="45">
        <v>5.26</v>
      </c>
      <c r="I212" s="46" t="s">
        <v>30</v>
      </c>
      <c r="J212" s="26">
        <v>80.38999999999999</v>
      </c>
      <c r="K212" s="26">
        <v>1.243935812912054</v>
      </c>
      <c r="L212" s="47">
        <v>1.2299669999999998</v>
      </c>
      <c r="M212" s="48">
        <v>210.0</v>
      </c>
      <c r="N212" s="49">
        <f t="shared" si="146"/>
        <v>153</v>
      </c>
      <c r="O212" s="50">
        <f t="shared" si="1"/>
        <v>0.7285714286</v>
      </c>
      <c r="P212" s="51">
        <f t="shared" si="15"/>
        <v>13627.65464</v>
      </c>
      <c r="Q212" s="52">
        <f t="shared" si="2"/>
        <v>340.6913661</v>
      </c>
      <c r="R212" s="52">
        <f t="shared" si="16"/>
        <v>57801.24656</v>
      </c>
      <c r="S212" s="53">
        <f t="shared" si="147"/>
        <v>180.566424</v>
      </c>
      <c r="T212" s="53">
        <f t="shared" si="17"/>
        <v>3808.221068</v>
      </c>
      <c r="U212" s="54">
        <f t="shared" si="4"/>
        <v>0.06588475672</v>
      </c>
      <c r="V212" s="55">
        <f t="shared" si="5"/>
        <v>0.3808221068</v>
      </c>
      <c r="W212" s="56">
        <f t="shared" si="18"/>
        <v>12188.64778</v>
      </c>
      <c r="X212" s="57">
        <f t="shared" si="6"/>
        <v>304.7161944</v>
      </c>
      <c r="Y212" s="57">
        <f t="shared" si="7"/>
        <v>574.9362159</v>
      </c>
      <c r="Z212" s="58">
        <f t="shared" si="8"/>
        <v>0.04716981132</v>
      </c>
      <c r="AA212" s="57">
        <f t="shared" si="19"/>
        <v>118706.1787</v>
      </c>
      <c r="AB212" s="57">
        <f t="shared" si="148"/>
        <v>304.7161944</v>
      </c>
      <c r="AC212" s="57">
        <f t="shared" si="20"/>
        <v>2493.363971</v>
      </c>
      <c r="AD212" s="58">
        <f t="shared" si="10"/>
        <v>0.02100450034</v>
      </c>
      <c r="AE212" s="59">
        <f t="shared" si="11"/>
        <v>0.2493363971</v>
      </c>
      <c r="AF212" s="60">
        <f t="shared" si="12"/>
        <v>3808.221068</v>
      </c>
      <c r="AG212" s="61">
        <f t="shared" si="13"/>
        <v>0</v>
      </c>
    </row>
    <row r="213" ht="15.75" customHeight="1">
      <c r="A213" s="42">
        <v>44798.833333333336</v>
      </c>
      <c r="B213" s="43" t="s">
        <v>237</v>
      </c>
      <c r="C213" s="44">
        <v>0.8538</v>
      </c>
      <c r="D213" s="44">
        <v>0.1025</v>
      </c>
      <c r="E213" s="44">
        <v>0.0437</v>
      </c>
      <c r="F213" s="43">
        <v>1.2</v>
      </c>
      <c r="G213" s="43">
        <v>5.89</v>
      </c>
      <c r="H213" s="45">
        <v>10.53</v>
      </c>
      <c r="I213" s="46" t="s">
        <v>30</v>
      </c>
      <c r="J213" s="26">
        <v>85.38000000000001</v>
      </c>
      <c r="K213" s="26">
        <v>1.1712344811431248</v>
      </c>
      <c r="L213" s="47">
        <v>1.02456</v>
      </c>
      <c r="M213" s="48">
        <v>211.0</v>
      </c>
      <c r="N213" s="49">
        <f t="shared" si="146"/>
        <v>154</v>
      </c>
      <c r="O213" s="50">
        <f t="shared" si="1"/>
        <v>0.7298578199</v>
      </c>
      <c r="P213" s="51">
        <f t="shared" si="15"/>
        <v>13808.22107</v>
      </c>
      <c r="Q213" s="52">
        <f t="shared" si="2"/>
        <v>345.2055267</v>
      </c>
      <c r="R213" s="52">
        <f t="shared" si="16"/>
        <v>58146.45209</v>
      </c>
      <c r="S213" s="53">
        <f t="shared" si="147"/>
        <v>69.04110534</v>
      </c>
      <c r="T213" s="53">
        <f t="shared" si="17"/>
        <v>3877.262173</v>
      </c>
      <c r="U213" s="54">
        <f t="shared" si="4"/>
        <v>0.06668097594</v>
      </c>
      <c r="V213" s="55">
        <f t="shared" si="5"/>
        <v>0.3877262173</v>
      </c>
      <c r="W213" s="56">
        <f t="shared" si="18"/>
        <v>12493.36397</v>
      </c>
      <c r="X213" s="57">
        <f t="shared" si="6"/>
        <v>312.3340993</v>
      </c>
      <c r="Y213" s="57">
        <f t="shared" si="7"/>
        <v>1561.670496</v>
      </c>
      <c r="Z213" s="58">
        <f t="shared" si="8"/>
        <v>0.125</v>
      </c>
      <c r="AA213" s="57">
        <f t="shared" si="19"/>
        <v>120267.8492</v>
      </c>
      <c r="AB213" s="57">
        <f t="shared" si="148"/>
        <v>312.3340993</v>
      </c>
      <c r="AC213" s="57">
        <f t="shared" si="20"/>
        <v>2805.69807</v>
      </c>
      <c r="AD213" s="58">
        <f t="shared" si="10"/>
        <v>0.0233287457</v>
      </c>
      <c r="AE213" s="59">
        <f t="shared" si="11"/>
        <v>0.280569807</v>
      </c>
      <c r="AF213" s="60">
        <f t="shared" si="12"/>
        <v>3877.262173</v>
      </c>
      <c r="AG213" s="61">
        <f t="shared" si="13"/>
        <v>0</v>
      </c>
    </row>
    <row r="214" ht="15.75" customHeight="1">
      <c r="A214" s="42">
        <v>44799.0</v>
      </c>
      <c r="B214" s="43" t="s">
        <v>238</v>
      </c>
      <c r="C214" s="44">
        <v>0.7526</v>
      </c>
      <c r="D214" s="44">
        <v>0.154</v>
      </c>
      <c r="E214" s="44">
        <v>0.0934</v>
      </c>
      <c r="F214" s="43">
        <v>1.52</v>
      </c>
      <c r="G214" s="43">
        <v>4.1</v>
      </c>
      <c r="H214" s="45">
        <v>5.05</v>
      </c>
      <c r="I214" s="46" t="s">
        <v>30</v>
      </c>
      <c r="J214" s="26">
        <v>75.26</v>
      </c>
      <c r="K214" s="26">
        <v>1.3287270794578794</v>
      </c>
      <c r="L214" s="47">
        <v>1.143952</v>
      </c>
      <c r="M214" s="48">
        <v>212.0</v>
      </c>
      <c r="N214" s="49">
        <f t="shared" si="146"/>
        <v>155</v>
      </c>
      <c r="O214" s="50">
        <f t="shared" si="1"/>
        <v>0.7311320755</v>
      </c>
      <c r="P214" s="51">
        <f t="shared" si="15"/>
        <v>13877.26217</v>
      </c>
      <c r="Q214" s="52">
        <f t="shared" si="2"/>
        <v>346.9315543</v>
      </c>
      <c r="R214" s="52">
        <f t="shared" si="16"/>
        <v>58493.38364</v>
      </c>
      <c r="S214" s="53">
        <f t="shared" si="147"/>
        <v>180.4044082</v>
      </c>
      <c r="T214" s="53">
        <f t="shared" si="17"/>
        <v>4057.666581</v>
      </c>
      <c r="U214" s="54">
        <f t="shared" si="4"/>
        <v>0.06936966762</v>
      </c>
      <c r="V214" s="55">
        <f t="shared" si="5"/>
        <v>0.4057666581</v>
      </c>
      <c r="W214" s="56">
        <f t="shared" si="18"/>
        <v>12805.69807</v>
      </c>
      <c r="X214" s="57">
        <f t="shared" si="6"/>
        <v>320.1424517</v>
      </c>
      <c r="Y214" s="57">
        <f t="shared" si="7"/>
        <v>615.658561</v>
      </c>
      <c r="Z214" s="58">
        <f t="shared" si="8"/>
        <v>0.04807692308</v>
      </c>
      <c r="AA214" s="57">
        <f t="shared" si="19"/>
        <v>120883.5077</v>
      </c>
      <c r="AB214" s="57">
        <f t="shared" si="148"/>
        <v>320.1424517</v>
      </c>
      <c r="AC214" s="57">
        <f t="shared" si="20"/>
        <v>3125.840522</v>
      </c>
      <c r="AD214" s="58">
        <f t="shared" si="10"/>
        <v>0.0258582877</v>
      </c>
      <c r="AE214" s="59">
        <f t="shared" si="11"/>
        <v>0.3125840522</v>
      </c>
      <c r="AF214" s="60">
        <f t="shared" si="12"/>
        <v>4057.666581</v>
      </c>
      <c r="AG214" s="61">
        <f t="shared" si="13"/>
        <v>0</v>
      </c>
    </row>
    <row r="215" ht="15.75" customHeight="1">
      <c r="A215" s="42">
        <v>44800.625</v>
      </c>
      <c r="B215" s="43" t="s">
        <v>239</v>
      </c>
      <c r="C215" s="44">
        <v>0.7223</v>
      </c>
      <c r="D215" s="44">
        <v>0.1508</v>
      </c>
      <c r="E215" s="44">
        <v>0.1269</v>
      </c>
      <c r="F215" s="43">
        <v>1.4</v>
      </c>
      <c r="G215" s="43">
        <v>4.97</v>
      </c>
      <c r="H215" s="45">
        <v>5.51</v>
      </c>
      <c r="I215" s="46" t="s">
        <v>30</v>
      </c>
      <c r="J215" s="26">
        <v>72.23</v>
      </c>
      <c r="K215" s="26">
        <v>1.3844662882458811</v>
      </c>
      <c r="L215" s="47">
        <v>1.01122</v>
      </c>
      <c r="M215" s="48">
        <v>213.0</v>
      </c>
      <c r="N215" s="49">
        <f t="shared" si="146"/>
        <v>156</v>
      </c>
      <c r="O215" s="50">
        <f t="shared" si="1"/>
        <v>0.7323943662</v>
      </c>
      <c r="P215" s="51">
        <f t="shared" si="15"/>
        <v>14057.66658</v>
      </c>
      <c r="Q215" s="52">
        <f t="shared" si="2"/>
        <v>351.4416645</v>
      </c>
      <c r="R215" s="52">
        <f t="shared" si="16"/>
        <v>58844.82531</v>
      </c>
      <c r="S215" s="53">
        <f t="shared" si="147"/>
        <v>140.5766658</v>
      </c>
      <c r="T215" s="53">
        <f t="shared" si="17"/>
        <v>4198.243247</v>
      </c>
      <c r="U215" s="54">
        <f t="shared" si="4"/>
        <v>0.0713443064</v>
      </c>
      <c r="V215" s="55">
        <f t="shared" si="5"/>
        <v>0.4198243247</v>
      </c>
      <c r="W215" s="56">
        <f t="shared" si="18"/>
        <v>13125.84052</v>
      </c>
      <c r="X215" s="57">
        <f t="shared" si="6"/>
        <v>328.146013</v>
      </c>
      <c r="Y215" s="57">
        <f t="shared" si="7"/>
        <v>820.3650326</v>
      </c>
      <c r="Z215" s="58">
        <f t="shared" si="8"/>
        <v>0.0625</v>
      </c>
      <c r="AA215" s="57">
        <f t="shared" si="19"/>
        <v>121703.8728</v>
      </c>
      <c r="AB215" s="57">
        <f t="shared" si="148"/>
        <v>328.146013</v>
      </c>
      <c r="AC215" s="57">
        <f t="shared" si="20"/>
        <v>3453.986535</v>
      </c>
      <c r="AD215" s="58">
        <f t="shared" si="10"/>
        <v>0.02838025164</v>
      </c>
      <c r="AE215" s="59">
        <f t="shared" si="11"/>
        <v>0.3453986535</v>
      </c>
      <c r="AF215" s="60">
        <f t="shared" si="12"/>
        <v>4198.243247</v>
      </c>
      <c r="AG215" s="61">
        <f t="shared" si="13"/>
        <v>0</v>
      </c>
    </row>
    <row r="216" ht="15.75" customHeight="1">
      <c r="A216" s="42">
        <v>44800.979166666664</v>
      </c>
      <c r="B216" s="43" t="s">
        <v>240</v>
      </c>
      <c r="C216" s="44">
        <v>0.8176</v>
      </c>
      <c r="D216" s="44">
        <v>0.1297</v>
      </c>
      <c r="E216" s="44">
        <v>0.0526</v>
      </c>
      <c r="F216" s="43">
        <v>1.26</v>
      </c>
      <c r="G216" s="43">
        <v>5.32</v>
      </c>
      <c r="H216" s="45">
        <v>8.69</v>
      </c>
      <c r="I216" s="46" t="s">
        <v>30</v>
      </c>
      <c r="J216" s="26">
        <v>81.75999999999999</v>
      </c>
      <c r="K216" s="26">
        <v>1.2230919765166341</v>
      </c>
      <c r="L216" s="47">
        <v>1.030176</v>
      </c>
      <c r="M216" s="48">
        <v>214.0</v>
      </c>
      <c r="N216" s="49">
        <v>156.0</v>
      </c>
      <c r="O216" s="50">
        <f t="shared" si="1"/>
        <v>0.7289719626</v>
      </c>
      <c r="P216" s="51">
        <f t="shared" si="15"/>
        <v>14198.24325</v>
      </c>
      <c r="Q216" s="52">
        <f t="shared" si="2"/>
        <v>354.9560812</v>
      </c>
      <c r="R216" s="52">
        <f t="shared" si="16"/>
        <v>59199.78139</v>
      </c>
      <c r="S216" s="53">
        <f t="shared" ref="S216:S217" si="149">Q216-(Q216*2)</f>
        <v>-354.9560812</v>
      </c>
      <c r="T216" s="53">
        <f t="shared" si="17"/>
        <v>3843.287166</v>
      </c>
      <c r="U216" s="54">
        <f t="shared" si="4"/>
        <v>0.06492063105</v>
      </c>
      <c r="V216" s="55">
        <f t="shared" si="5"/>
        <v>0.3843287166</v>
      </c>
      <c r="W216" s="56">
        <f t="shared" si="18"/>
        <v>13453.98653</v>
      </c>
      <c r="X216" s="57">
        <f t="shared" si="6"/>
        <v>336.3496634</v>
      </c>
      <c r="Y216" s="57">
        <f t="shared" si="7"/>
        <v>1293.652551</v>
      </c>
      <c r="Z216" s="58">
        <f t="shared" si="8"/>
        <v>0.09615384615</v>
      </c>
      <c r="AA216" s="57">
        <f t="shared" si="19"/>
        <v>122997.5253</v>
      </c>
      <c r="AB216" s="57">
        <f t="shared" ref="AB216:AB217" si="150">Y216-(Y216*2)</f>
        <v>-1293.652551</v>
      </c>
      <c r="AC216" s="57">
        <f t="shared" si="20"/>
        <v>2160.333983</v>
      </c>
      <c r="AD216" s="58">
        <f t="shared" si="10"/>
        <v>0.0175640443</v>
      </c>
      <c r="AE216" s="59">
        <f t="shared" si="11"/>
        <v>0.2160333983</v>
      </c>
      <c r="AF216" s="60">
        <f t="shared" si="12"/>
        <v>4198.243247</v>
      </c>
      <c r="AG216" s="61">
        <f t="shared" si="13"/>
        <v>-354.9560812</v>
      </c>
    </row>
    <row r="217" ht="15.75" customHeight="1">
      <c r="A217" s="42">
        <v>44801.052083333336</v>
      </c>
      <c r="B217" s="43" t="s">
        <v>241</v>
      </c>
      <c r="C217" s="44">
        <v>0.7553</v>
      </c>
      <c r="D217" s="44">
        <v>0.1544</v>
      </c>
      <c r="E217" s="44">
        <v>0.0904</v>
      </c>
      <c r="F217" s="43">
        <v>1.51</v>
      </c>
      <c r="G217" s="43">
        <v>4.26</v>
      </c>
      <c r="H217" s="45">
        <v>4.9</v>
      </c>
      <c r="I217" s="46" t="s">
        <v>30</v>
      </c>
      <c r="J217" s="26">
        <v>75.53</v>
      </c>
      <c r="K217" s="26">
        <v>1.3239772275916855</v>
      </c>
      <c r="L217" s="47">
        <v>1.140503</v>
      </c>
      <c r="M217" s="48">
        <v>215.0</v>
      </c>
      <c r="N217" s="49">
        <v>156.0</v>
      </c>
      <c r="O217" s="50">
        <f t="shared" si="1"/>
        <v>0.7255813953</v>
      </c>
      <c r="P217" s="51">
        <f t="shared" si="15"/>
        <v>13843.28717</v>
      </c>
      <c r="Q217" s="52">
        <f t="shared" si="2"/>
        <v>346.0821791</v>
      </c>
      <c r="R217" s="52">
        <f t="shared" si="16"/>
        <v>59545.86357</v>
      </c>
      <c r="S217" s="53">
        <f t="shared" si="149"/>
        <v>-346.0821791</v>
      </c>
      <c r="T217" s="53">
        <f t="shared" si="17"/>
        <v>3497.204987</v>
      </c>
      <c r="U217" s="54">
        <f t="shared" si="4"/>
        <v>0.05873128337</v>
      </c>
      <c r="V217" s="55">
        <f t="shared" si="5"/>
        <v>0.3497204987</v>
      </c>
      <c r="W217" s="56">
        <f t="shared" si="18"/>
        <v>12160.33398</v>
      </c>
      <c r="X217" s="57">
        <f t="shared" si="6"/>
        <v>304.0083496</v>
      </c>
      <c r="Y217" s="57">
        <f t="shared" si="7"/>
        <v>596.0948031</v>
      </c>
      <c r="Z217" s="58">
        <f t="shared" si="8"/>
        <v>0.04901960784</v>
      </c>
      <c r="AA217" s="57">
        <f t="shared" si="19"/>
        <v>123593.6201</v>
      </c>
      <c r="AB217" s="57">
        <f t="shared" si="150"/>
        <v>-596.0948031</v>
      </c>
      <c r="AC217" s="57">
        <f t="shared" si="20"/>
        <v>1564.23918</v>
      </c>
      <c r="AD217" s="58">
        <f t="shared" si="10"/>
        <v>0.01265631008</v>
      </c>
      <c r="AE217" s="59">
        <f t="shared" si="11"/>
        <v>0.156423918</v>
      </c>
      <c r="AF217" s="60">
        <f t="shared" si="12"/>
        <v>4198.243247</v>
      </c>
      <c r="AG217" s="61">
        <f t="shared" si="13"/>
        <v>-701.0382603</v>
      </c>
    </row>
    <row r="218" ht="15.75" customHeight="1">
      <c r="A218" s="42">
        <v>44802.708333333336</v>
      </c>
      <c r="B218" s="43" t="s">
        <v>242</v>
      </c>
      <c r="C218" s="44">
        <v>0.8182</v>
      </c>
      <c r="D218" s="44">
        <v>0.1176</v>
      </c>
      <c r="E218" s="44">
        <v>0.0642</v>
      </c>
      <c r="F218" s="43">
        <v>1.23</v>
      </c>
      <c r="G218" s="43">
        <v>5.95</v>
      </c>
      <c r="H218" s="45">
        <v>9.72</v>
      </c>
      <c r="I218" s="46" t="s">
        <v>30</v>
      </c>
      <c r="J218" s="26">
        <v>81.82000000000001</v>
      </c>
      <c r="K218" s="26">
        <v>1.2221950623319482</v>
      </c>
      <c r="L218" s="47">
        <v>1.006386</v>
      </c>
      <c r="M218" s="48">
        <v>216.0</v>
      </c>
      <c r="N218" s="49">
        <f t="shared" ref="N218:N219" si="151">N217+1</f>
        <v>157</v>
      </c>
      <c r="O218" s="50">
        <f t="shared" si="1"/>
        <v>0.7268518519</v>
      </c>
      <c r="P218" s="51">
        <f t="shared" si="15"/>
        <v>13497.20499</v>
      </c>
      <c r="Q218" s="52">
        <f t="shared" si="2"/>
        <v>337.4301247</v>
      </c>
      <c r="R218" s="52">
        <f t="shared" si="16"/>
        <v>59883.29369</v>
      </c>
      <c r="S218" s="53">
        <f t="shared" ref="S218:S219" si="152">(F218-1)*Q218</f>
        <v>77.60892867</v>
      </c>
      <c r="T218" s="53">
        <f t="shared" si="17"/>
        <v>3574.813915</v>
      </c>
      <c r="U218" s="54">
        <f t="shared" si="4"/>
        <v>0.05969634759</v>
      </c>
      <c r="V218" s="55">
        <f t="shared" si="5"/>
        <v>0.3574813915</v>
      </c>
      <c r="W218" s="56">
        <f t="shared" si="18"/>
        <v>11564.23918</v>
      </c>
      <c r="X218" s="57">
        <f t="shared" si="6"/>
        <v>289.1059795</v>
      </c>
      <c r="Y218" s="57">
        <f t="shared" si="7"/>
        <v>1256.98252</v>
      </c>
      <c r="Z218" s="58">
        <f t="shared" si="8"/>
        <v>0.1086956522</v>
      </c>
      <c r="AA218" s="57">
        <f t="shared" si="19"/>
        <v>124850.6027</v>
      </c>
      <c r="AB218" s="57">
        <f t="shared" ref="AB218:AB219" si="153">X218</f>
        <v>289.1059795</v>
      </c>
      <c r="AC218" s="57">
        <f t="shared" si="20"/>
        <v>1853.34516</v>
      </c>
      <c r="AD218" s="58">
        <f t="shared" si="10"/>
        <v>0.01484450311</v>
      </c>
      <c r="AE218" s="59">
        <f t="shared" si="11"/>
        <v>0.185334516</v>
      </c>
      <c r="AF218" s="60">
        <f t="shared" si="12"/>
        <v>4198.243247</v>
      </c>
      <c r="AG218" s="61">
        <f t="shared" si="13"/>
        <v>-623.4293316</v>
      </c>
    </row>
    <row r="219" ht="15.75" customHeight="1">
      <c r="A219" s="42">
        <v>44803.833333333336</v>
      </c>
      <c r="B219" s="43" t="s">
        <v>243</v>
      </c>
      <c r="C219" s="44">
        <v>0.7112</v>
      </c>
      <c r="D219" s="44">
        <v>0.1613</v>
      </c>
      <c r="E219" s="44">
        <v>0.1276</v>
      </c>
      <c r="F219" s="43">
        <v>1.54</v>
      </c>
      <c r="G219" s="43">
        <v>4.01</v>
      </c>
      <c r="H219" s="45">
        <v>4.89</v>
      </c>
      <c r="I219" s="46" t="s">
        <v>30</v>
      </c>
      <c r="J219" s="26">
        <v>71.12</v>
      </c>
      <c r="K219" s="26">
        <v>1.4060742407199098</v>
      </c>
      <c r="L219" s="47">
        <v>1.0952480000000002</v>
      </c>
      <c r="M219" s="48">
        <v>217.0</v>
      </c>
      <c r="N219" s="49">
        <f t="shared" si="151"/>
        <v>158</v>
      </c>
      <c r="O219" s="50">
        <f t="shared" si="1"/>
        <v>0.7281105991</v>
      </c>
      <c r="P219" s="51">
        <f t="shared" si="15"/>
        <v>13574.81392</v>
      </c>
      <c r="Q219" s="52">
        <f t="shared" si="2"/>
        <v>339.3703479</v>
      </c>
      <c r="R219" s="52">
        <f t="shared" si="16"/>
        <v>60222.66404</v>
      </c>
      <c r="S219" s="53">
        <f t="shared" si="152"/>
        <v>183.2599879</v>
      </c>
      <c r="T219" s="53">
        <f t="shared" si="17"/>
        <v>3758.073903</v>
      </c>
      <c r="U219" s="54">
        <f t="shared" si="4"/>
        <v>0.06240298338</v>
      </c>
      <c r="V219" s="55">
        <f t="shared" si="5"/>
        <v>0.3758073903</v>
      </c>
      <c r="W219" s="56">
        <f t="shared" si="18"/>
        <v>11853.34516</v>
      </c>
      <c r="X219" s="57">
        <f t="shared" si="6"/>
        <v>296.333629</v>
      </c>
      <c r="Y219" s="57">
        <f t="shared" si="7"/>
        <v>548.7659796</v>
      </c>
      <c r="Z219" s="58">
        <f t="shared" si="8"/>
        <v>0.0462962963</v>
      </c>
      <c r="AA219" s="57">
        <f t="shared" si="19"/>
        <v>125399.3686</v>
      </c>
      <c r="AB219" s="57">
        <f t="shared" si="153"/>
        <v>296.333629</v>
      </c>
      <c r="AC219" s="57">
        <f t="shared" si="20"/>
        <v>2149.678789</v>
      </c>
      <c r="AD219" s="58">
        <f t="shared" si="10"/>
        <v>0.01714266038</v>
      </c>
      <c r="AE219" s="59">
        <f t="shared" si="11"/>
        <v>0.2149678789</v>
      </c>
      <c r="AF219" s="60">
        <f t="shared" si="12"/>
        <v>4198.243247</v>
      </c>
      <c r="AG219" s="61">
        <f t="shared" si="13"/>
        <v>-440.1693438</v>
      </c>
    </row>
    <row r="220" ht="15.75" customHeight="1">
      <c r="A220" s="42">
        <v>44803.958333333336</v>
      </c>
      <c r="B220" s="43" t="s">
        <v>244</v>
      </c>
      <c r="C220" s="44">
        <v>0.8157</v>
      </c>
      <c r="D220" s="44">
        <v>0.1232</v>
      </c>
      <c r="E220" s="44">
        <v>0.061</v>
      </c>
      <c r="F220" s="43">
        <v>1.23</v>
      </c>
      <c r="G220" s="43">
        <v>5.9</v>
      </c>
      <c r="H220" s="45">
        <v>8.49</v>
      </c>
      <c r="I220" s="46" t="s">
        <v>30</v>
      </c>
      <c r="J220" s="26">
        <v>81.57</v>
      </c>
      <c r="K220" s="26">
        <v>1.225940909648155</v>
      </c>
      <c r="L220" s="47">
        <v>1.0033109999999998</v>
      </c>
      <c r="M220" s="48">
        <v>218.0</v>
      </c>
      <c r="N220" s="49">
        <v>158.0</v>
      </c>
      <c r="O220" s="50">
        <f t="shared" si="1"/>
        <v>0.7247706422</v>
      </c>
      <c r="P220" s="51">
        <f t="shared" si="15"/>
        <v>13758.0739</v>
      </c>
      <c r="Q220" s="52">
        <f t="shared" si="2"/>
        <v>343.9518476</v>
      </c>
      <c r="R220" s="52">
        <f t="shared" si="16"/>
        <v>60566.61589</v>
      </c>
      <c r="S220" s="53">
        <f>Q220-(Q220*2)</f>
        <v>-343.9518476</v>
      </c>
      <c r="T220" s="53">
        <f t="shared" si="17"/>
        <v>3414.122056</v>
      </c>
      <c r="U220" s="54">
        <f t="shared" si="4"/>
        <v>0.05636970145</v>
      </c>
      <c r="V220" s="55">
        <f t="shared" si="5"/>
        <v>0.3414122056</v>
      </c>
      <c r="W220" s="56">
        <f t="shared" si="18"/>
        <v>12149.67879</v>
      </c>
      <c r="X220" s="57">
        <f t="shared" si="6"/>
        <v>303.7419697</v>
      </c>
      <c r="Y220" s="57">
        <f t="shared" si="7"/>
        <v>1320.61726</v>
      </c>
      <c r="Z220" s="58">
        <f t="shared" si="8"/>
        <v>0.1086956522</v>
      </c>
      <c r="AA220" s="57">
        <f t="shared" si="19"/>
        <v>126719.9859</v>
      </c>
      <c r="AB220" s="57">
        <f>Y220-(Y220*2)</f>
        <v>-1320.61726</v>
      </c>
      <c r="AC220" s="57">
        <f t="shared" si="20"/>
        <v>829.061529</v>
      </c>
      <c r="AD220" s="58">
        <f t="shared" si="10"/>
        <v>0.006542468602</v>
      </c>
      <c r="AE220" s="59">
        <f t="shared" si="11"/>
        <v>0.0829061529</v>
      </c>
      <c r="AF220" s="60">
        <f t="shared" si="12"/>
        <v>4198.243247</v>
      </c>
      <c r="AG220" s="61">
        <f t="shared" si="13"/>
        <v>-784.1211914</v>
      </c>
    </row>
    <row r="221" ht="15.75" customHeight="1">
      <c r="A221" s="42">
        <v>44804.833333333336</v>
      </c>
      <c r="B221" s="43" t="s">
        <v>245</v>
      </c>
      <c r="C221" s="44">
        <v>0.7124</v>
      </c>
      <c r="D221" s="44">
        <v>0.178</v>
      </c>
      <c r="E221" s="44">
        <v>0.1096</v>
      </c>
      <c r="F221" s="43">
        <v>1.47</v>
      </c>
      <c r="G221" s="43">
        <v>4.66</v>
      </c>
      <c r="H221" s="45">
        <v>6.26</v>
      </c>
      <c r="I221" s="46" t="s">
        <v>30</v>
      </c>
      <c r="J221" s="26">
        <v>71.24</v>
      </c>
      <c r="K221" s="26">
        <v>1.4037057832678272</v>
      </c>
      <c r="L221" s="47">
        <v>1.0472279999999998</v>
      </c>
      <c r="M221" s="48">
        <v>219.0</v>
      </c>
      <c r="N221" s="49">
        <f t="shared" ref="N221:N223" si="154">N220+1</f>
        <v>159</v>
      </c>
      <c r="O221" s="50">
        <f t="shared" si="1"/>
        <v>0.7260273973</v>
      </c>
      <c r="P221" s="51">
        <f t="shared" si="15"/>
        <v>13414.12206</v>
      </c>
      <c r="Q221" s="52">
        <f t="shared" si="2"/>
        <v>335.3530514</v>
      </c>
      <c r="R221" s="52">
        <f t="shared" si="16"/>
        <v>60901.96894</v>
      </c>
      <c r="S221" s="53">
        <f t="shared" ref="S221:S223" si="155">(F221-1)*Q221</f>
        <v>157.6159342</v>
      </c>
      <c r="T221" s="53">
        <f t="shared" si="17"/>
        <v>3571.73799</v>
      </c>
      <c r="U221" s="54">
        <f t="shared" si="4"/>
        <v>0.05864733197</v>
      </c>
      <c r="V221" s="55">
        <f t="shared" si="5"/>
        <v>0.357173799</v>
      </c>
      <c r="W221" s="56">
        <f t="shared" si="18"/>
        <v>10829.06153</v>
      </c>
      <c r="X221" s="57">
        <f t="shared" si="6"/>
        <v>270.7265382</v>
      </c>
      <c r="Y221" s="57">
        <f t="shared" si="7"/>
        <v>576.0139111</v>
      </c>
      <c r="Z221" s="58">
        <f t="shared" si="8"/>
        <v>0.05319148936</v>
      </c>
      <c r="AA221" s="57">
        <f t="shared" si="19"/>
        <v>127295.9998</v>
      </c>
      <c r="AB221" s="57">
        <f t="shared" ref="AB221:AB223" si="156">X221</f>
        <v>270.7265382</v>
      </c>
      <c r="AC221" s="57">
        <f t="shared" si="20"/>
        <v>1099.788067</v>
      </c>
      <c r="AD221" s="58">
        <f t="shared" si="10"/>
        <v>0.008639612155</v>
      </c>
      <c r="AE221" s="59">
        <f t="shared" si="11"/>
        <v>0.1099788067</v>
      </c>
      <c r="AF221" s="60">
        <f t="shared" si="12"/>
        <v>4198.243247</v>
      </c>
      <c r="AG221" s="61">
        <f t="shared" si="13"/>
        <v>-626.5052572</v>
      </c>
    </row>
    <row r="222" ht="15.75" customHeight="1">
      <c r="A222" s="42">
        <v>44805.052083333336</v>
      </c>
      <c r="B222" s="43" t="s">
        <v>246</v>
      </c>
      <c r="C222" s="44">
        <v>0.8302</v>
      </c>
      <c r="D222" s="44">
        <v>0.1169</v>
      </c>
      <c r="E222" s="44">
        <v>0.0529</v>
      </c>
      <c r="F222" s="43">
        <v>1.41</v>
      </c>
      <c r="G222" s="43">
        <v>4.49</v>
      </c>
      <c r="H222" s="45">
        <v>6.1</v>
      </c>
      <c r="I222" s="46" t="s">
        <v>30</v>
      </c>
      <c r="J222" s="26">
        <v>83.02000000000001</v>
      </c>
      <c r="K222" s="26">
        <v>1.2045290291496025</v>
      </c>
      <c r="L222" s="47">
        <v>1.170582</v>
      </c>
      <c r="M222" s="48">
        <v>220.0</v>
      </c>
      <c r="N222" s="49">
        <f t="shared" si="154"/>
        <v>160</v>
      </c>
      <c r="O222" s="50">
        <f t="shared" si="1"/>
        <v>0.7272727273</v>
      </c>
      <c r="P222" s="51">
        <f t="shared" si="15"/>
        <v>13571.73799</v>
      </c>
      <c r="Q222" s="52">
        <f t="shared" si="2"/>
        <v>339.2934497</v>
      </c>
      <c r="R222" s="52">
        <f t="shared" si="16"/>
        <v>61241.26239</v>
      </c>
      <c r="S222" s="53">
        <f t="shared" si="155"/>
        <v>139.1103144</v>
      </c>
      <c r="T222" s="53">
        <f t="shared" si="17"/>
        <v>3710.848304</v>
      </c>
      <c r="U222" s="54">
        <f t="shared" si="4"/>
        <v>0.06059392245</v>
      </c>
      <c r="V222" s="55">
        <f t="shared" si="5"/>
        <v>0.3710848304</v>
      </c>
      <c r="W222" s="56">
        <f t="shared" si="18"/>
        <v>11099.78807</v>
      </c>
      <c r="X222" s="57">
        <f t="shared" si="6"/>
        <v>277.4947017</v>
      </c>
      <c r="Y222" s="57">
        <f t="shared" si="7"/>
        <v>676.8163456</v>
      </c>
      <c r="Z222" s="58">
        <f t="shared" si="8"/>
        <v>0.06097560976</v>
      </c>
      <c r="AA222" s="57">
        <f t="shared" si="19"/>
        <v>127972.8162</v>
      </c>
      <c r="AB222" s="57">
        <f t="shared" si="156"/>
        <v>277.4947017</v>
      </c>
      <c r="AC222" s="57">
        <f t="shared" si="20"/>
        <v>1377.282769</v>
      </c>
      <c r="AD222" s="58">
        <f t="shared" si="10"/>
        <v>0.01076230726</v>
      </c>
      <c r="AE222" s="59">
        <f t="shared" si="11"/>
        <v>0.1377282769</v>
      </c>
      <c r="AF222" s="60">
        <f t="shared" si="12"/>
        <v>4198.243247</v>
      </c>
      <c r="AG222" s="61">
        <f t="shared" si="13"/>
        <v>-487.3949428</v>
      </c>
    </row>
    <row r="223" ht="15.75" customHeight="1">
      <c r="A223" s="42">
        <v>44805.979166666664</v>
      </c>
      <c r="B223" s="43" t="s">
        <v>247</v>
      </c>
      <c r="C223" s="44">
        <v>0.8031</v>
      </c>
      <c r="D223" s="44">
        <v>0.1296</v>
      </c>
      <c r="E223" s="44">
        <v>0.0673</v>
      </c>
      <c r="F223" s="43">
        <v>1.49</v>
      </c>
      <c r="G223" s="43">
        <v>4.17</v>
      </c>
      <c r="H223" s="45">
        <v>5.31</v>
      </c>
      <c r="I223" s="46" t="s">
        <v>30</v>
      </c>
      <c r="J223" s="26">
        <v>80.31</v>
      </c>
      <c r="K223" s="26">
        <v>1.2451749470800646</v>
      </c>
      <c r="L223" s="47">
        <v>1.196619</v>
      </c>
      <c r="M223" s="48">
        <v>221.0</v>
      </c>
      <c r="N223" s="49">
        <f t="shared" si="154"/>
        <v>161</v>
      </c>
      <c r="O223" s="50">
        <f t="shared" si="1"/>
        <v>0.7285067873</v>
      </c>
      <c r="P223" s="51">
        <f t="shared" si="15"/>
        <v>13710.8483</v>
      </c>
      <c r="Q223" s="52">
        <f t="shared" si="2"/>
        <v>342.7712076</v>
      </c>
      <c r="R223" s="52">
        <f t="shared" si="16"/>
        <v>61584.0336</v>
      </c>
      <c r="S223" s="53">
        <f t="shared" si="155"/>
        <v>167.9578917</v>
      </c>
      <c r="T223" s="53">
        <f t="shared" si="17"/>
        <v>3878.806196</v>
      </c>
      <c r="U223" s="54">
        <f t="shared" si="4"/>
        <v>0.06298395817</v>
      </c>
      <c r="V223" s="55">
        <f t="shared" si="5"/>
        <v>0.3878806196</v>
      </c>
      <c r="W223" s="56">
        <f t="shared" si="18"/>
        <v>11377.28277</v>
      </c>
      <c r="X223" s="57">
        <f t="shared" si="6"/>
        <v>284.4320692</v>
      </c>
      <c r="Y223" s="57">
        <f t="shared" si="7"/>
        <v>580.4736107</v>
      </c>
      <c r="Z223" s="58">
        <f t="shared" si="8"/>
        <v>0.05102040816</v>
      </c>
      <c r="AA223" s="57">
        <f t="shared" si="19"/>
        <v>128553.2898</v>
      </c>
      <c r="AB223" s="57">
        <f t="shared" si="156"/>
        <v>284.4320692</v>
      </c>
      <c r="AC223" s="57">
        <f t="shared" si="20"/>
        <v>1661.714838</v>
      </c>
      <c r="AD223" s="58">
        <f t="shared" si="10"/>
        <v>0.01292627237</v>
      </c>
      <c r="AE223" s="59">
        <f t="shared" si="11"/>
        <v>0.1661714838</v>
      </c>
      <c r="AF223" s="60">
        <f t="shared" si="12"/>
        <v>4198.243247</v>
      </c>
      <c r="AG223" s="61">
        <f t="shared" si="13"/>
        <v>-319.4370511</v>
      </c>
    </row>
    <row r="224" ht="15.75" customHeight="1">
      <c r="A224" s="42">
        <v>44806.791666666664</v>
      </c>
      <c r="B224" s="43" t="s">
        <v>248</v>
      </c>
      <c r="C224" s="44">
        <v>0.7326</v>
      </c>
      <c r="D224" s="44">
        <v>0.1635</v>
      </c>
      <c r="E224" s="44">
        <v>0.1039</v>
      </c>
      <c r="F224" s="43">
        <v>1.75</v>
      </c>
      <c r="G224" s="43">
        <v>3.84</v>
      </c>
      <c r="H224" s="45">
        <v>4.0</v>
      </c>
      <c r="I224" s="46" t="s">
        <v>30</v>
      </c>
      <c r="J224" s="26">
        <v>73.26</v>
      </c>
      <c r="K224" s="26">
        <v>1.365001365001365</v>
      </c>
      <c r="L224" s="47">
        <v>1.28205</v>
      </c>
      <c r="M224" s="48">
        <v>222.0</v>
      </c>
      <c r="N224" s="49">
        <v>161.0</v>
      </c>
      <c r="O224" s="50">
        <f t="shared" si="1"/>
        <v>0.7252252252</v>
      </c>
      <c r="P224" s="51">
        <f t="shared" si="15"/>
        <v>13878.8062</v>
      </c>
      <c r="Q224" s="52">
        <f t="shared" si="2"/>
        <v>346.9701549</v>
      </c>
      <c r="R224" s="52">
        <f t="shared" si="16"/>
        <v>61931.00375</v>
      </c>
      <c r="S224" s="53">
        <f>Q224-(Q224*2)</f>
        <v>-346.9701549</v>
      </c>
      <c r="T224" s="53">
        <f t="shared" si="17"/>
        <v>3531.836041</v>
      </c>
      <c r="U224" s="54">
        <f t="shared" si="4"/>
        <v>0.05702856125</v>
      </c>
      <c r="V224" s="55">
        <f t="shared" si="5"/>
        <v>0.3531836041</v>
      </c>
      <c r="W224" s="56">
        <f t="shared" si="18"/>
        <v>11661.71484</v>
      </c>
      <c r="X224" s="57">
        <f t="shared" si="6"/>
        <v>291.542871</v>
      </c>
      <c r="Y224" s="57">
        <f t="shared" si="7"/>
        <v>388.7238279</v>
      </c>
      <c r="Z224" s="58">
        <f t="shared" si="8"/>
        <v>0.03333333333</v>
      </c>
      <c r="AA224" s="57">
        <f t="shared" si="19"/>
        <v>128942.0136</v>
      </c>
      <c r="AB224" s="57">
        <f>Y224-(Y224*2)</f>
        <v>-388.7238279</v>
      </c>
      <c r="AC224" s="57">
        <f t="shared" si="20"/>
        <v>1272.99101</v>
      </c>
      <c r="AD224" s="58">
        <f t="shared" si="10"/>
        <v>0.009872585162</v>
      </c>
      <c r="AE224" s="59">
        <f t="shared" si="11"/>
        <v>0.127299101</v>
      </c>
      <c r="AF224" s="60">
        <f t="shared" si="12"/>
        <v>4198.243247</v>
      </c>
      <c r="AG224" s="61">
        <f t="shared" si="13"/>
        <v>-666.407206</v>
      </c>
    </row>
    <row r="225" ht="15.75" customHeight="1">
      <c r="A225" s="42">
        <v>44806.822916666664</v>
      </c>
      <c r="B225" s="43" t="s">
        <v>249</v>
      </c>
      <c r="C225" s="44">
        <v>0.6909</v>
      </c>
      <c r="D225" s="44">
        <v>0.1784</v>
      </c>
      <c r="E225" s="44">
        <v>0.1306</v>
      </c>
      <c r="F225" s="43">
        <v>1.56</v>
      </c>
      <c r="G225" s="43">
        <v>4.24</v>
      </c>
      <c r="H225" s="45">
        <v>5.2</v>
      </c>
      <c r="I225" s="46" t="s">
        <v>30</v>
      </c>
      <c r="J225" s="26">
        <v>69.08999999999999</v>
      </c>
      <c r="K225" s="26">
        <v>1.447387465624548</v>
      </c>
      <c r="L225" s="47">
        <v>1.0778039999999998</v>
      </c>
      <c r="M225" s="48">
        <v>223.0</v>
      </c>
      <c r="N225" s="49">
        <f t="shared" ref="N225:N227" si="157">N224+1</f>
        <v>162</v>
      </c>
      <c r="O225" s="50">
        <f t="shared" si="1"/>
        <v>0.7264573991</v>
      </c>
      <c r="P225" s="51">
        <f t="shared" si="15"/>
        <v>13531.83604</v>
      </c>
      <c r="Q225" s="52">
        <f t="shared" si="2"/>
        <v>338.295901</v>
      </c>
      <c r="R225" s="52">
        <f t="shared" si="16"/>
        <v>62269.29965</v>
      </c>
      <c r="S225" s="53">
        <f t="shared" ref="S225:S227" si="158">(F225-1)*Q225</f>
        <v>189.4457046</v>
      </c>
      <c r="T225" s="53">
        <f t="shared" si="17"/>
        <v>3721.281745</v>
      </c>
      <c r="U225" s="54">
        <f t="shared" si="4"/>
        <v>0.05976109843</v>
      </c>
      <c r="V225" s="55">
        <f t="shared" si="5"/>
        <v>0.3721281745</v>
      </c>
      <c r="W225" s="56">
        <f t="shared" si="18"/>
        <v>11272.99101</v>
      </c>
      <c r="X225" s="57">
        <f t="shared" si="6"/>
        <v>281.8247753</v>
      </c>
      <c r="Y225" s="57">
        <f t="shared" si="7"/>
        <v>503.2585272</v>
      </c>
      <c r="Z225" s="58">
        <f t="shared" si="8"/>
        <v>0.04464285714</v>
      </c>
      <c r="AA225" s="57">
        <f t="shared" si="19"/>
        <v>129445.2721</v>
      </c>
      <c r="AB225" s="57">
        <f t="shared" ref="AB225:AB227" si="159">X225</f>
        <v>281.8247753</v>
      </c>
      <c r="AC225" s="57">
        <f t="shared" si="20"/>
        <v>1554.815785</v>
      </c>
      <c r="AD225" s="58">
        <f t="shared" si="10"/>
        <v>0.01201137562</v>
      </c>
      <c r="AE225" s="59">
        <f t="shared" si="11"/>
        <v>0.1554815785</v>
      </c>
      <c r="AF225" s="60">
        <f t="shared" si="12"/>
        <v>4198.243247</v>
      </c>
      <c r="AG225" s="61">
        <f t="shared" si="13"/>
        <v>-476.9615014</v>
      </c>
    </row>
    <row r="226" ht="15.75" customHeight="1">
      <c r="A226" s="42">
        <v>44807.0625</v>
      </c>
      <c r="B226" s="43" t="s">
        <v>250</v>
      </c>
      <c r="C226" s="44">
        <v>0.7388</v>
      </c>
      <c r="D226" s="44">
        <v>0.177</v>
      </c>
      <c r="E226" s="44">
        <v>0.0843</v>
      </c>
      <c r="F226" s="43">
        <v>1.46</v>
      </c>
      <c r="G226" s="43">
        <v>3.73</v>
      </c>
      <c r="H226" s="45">
        <v>7.75</v>
      </c>
      <c r="I226" s="46" t="s">
        <v>30</v>
      </c>
      <c r="J226" s="26">
        <v>73.88000000000001</v>
      </c>
      <c r="K226" s="26">
        <v>1.3535462912831617</v>
      </c>
      <c r="L226" s="47">
        <v>1.078648</v>
      </c>
      <c r="M226" s="48">
        <v>224.0</v>
      </c>
      <c r="N226" s="49">
        <f t="shared" si="157"/>
        <v>163</v>
      </c>
      <c r="O226" s="50">
        <f t="shared" si="1"/>
        <v>0.7276785714</v>
      </c>
      <c r="P226" s="51">
        <f t="shared" si="15"/>
        <v>13721.28175</v>
      </c>
      <c r="Q226" s="52">
        <f t="shared" si="2"/>
        <v>343.0320436</v>
      </c>
      <c r="R226" s="52">
        <f t="shared" si="16"/>
        <v>62612.33169</v>
      </c>
      <c r="S226" s="53">
        <f t="shared" si="158"/>
        <v>157.7947401</v>
      </c>
      <c r="T226" s="53">
        <f t="shared" si="17"/>
        <v>3879.076486</v>
      </c>
      <c r="U226" s="54">
        <f t="shared" si="4"/>
        <v>0.06195387363</v>
      </c>
      <c r="V226" s="55">
        <f t="shared" si="5"/>
        <v>0.3879076486</v>
      </c>
      <c r="W226" s="56">
        <f t="shared" si="18"/>
        <v>11554.81579</v>
      </c>
      <c r="X226" s="57">
        <f t="shared" si="6"/>
        <v>288.8703946</v>
      </c>
      <c r="Y226" s="57">
        <f t="shared" si="7"/>
        <v>627.9791188</v>
      </c>
      <c r="Z226" s="58">
        <f t="shared" si="8"/>
        <v>0.05434782609</v>
      </c>
      <c r="AA226" s="57">
        <f t="shared" si="19"/>
        <v>130073.2512</v>
      </c>
      <c r="AB226" s="57">
        <f t="shared" si="159"/>
        <v>288.8703946</v>
      </c>
      <c r="AC226" s="57">
        <f t="shared" si="20"/>
        <v>1843.68618</v>
      </c>
      <c r="AD226" s="58">
        <f t="shared" si="10"/>
        <v>0.01417421463</v>
      </c>
      <c r="AE226" s="59">
        <f t="shared" si="11"/>
        <v>0.184368618</v>
      </c>
      <c r="AF226" s="60">
        <f t="shared" si="12"/>
        <v>4198.243247</v>
      </c>
      <c r="AG226" s="61">
        <f t="shared" si="13"/>
        <v>-319.1667613</v>
      </c>
    </row>
    <row r="227" ht="15.75" customHeight="1">
      <c r="A227" s="42">
        <v>44807.541666666664</v>
      </c>
      <c r="B227" s="43" t="s">
        <v>251</v>
      </c>
      <c r="C227" s="44">
        <v>0.6945</v>
      </c>
      <c r="D227" s="44">
        <v>0.1963</v>
      </c>
      <c r="E227" s="44">
        <v>0.1091</v>
      </c>
      <c r="F227" s="43">
        <v>1.75</v>
      </c>
      <c r="G227" s="43">
        <v>3.63</v>
      </c>
      <c r="H227" s="45">
        <v>4.42</v>
      </c>
      <c r="I227" s="46" t="s">
        <v>30</v>
      </c>
      <c r="J227" s="26">
        <v>69.45</v>
      </c>
      <c r="K227" s="26">
        <v>1.4398848092152627</v>
      </c>
      <c r="L227" s="47">
        <v>1.215375</v>
      </c>
      <c r="M227" s="48">
        <v>225.0</v>
      </c>
      <c r="N227" s="49">
        <f t="shared" si="157"/>
        <v>164</v>
      </c>
      <c r="O227" s="50">
        <f t="shared" si="1"/>
        <v>0.7288888889</v>
      </c>
      <c r="P227" s="51">
        <f t="shared" si="15"/>
        <v>13879.07649</v>
      </c>
      <c r="Q227" s="52">
        <f t="shared" si="2"/>
        <v>346.9769121</v>
      </c>
      <c r="R227" s="52">
        <f t="shared" si="16"/>
        <v>62959.30861</v>
      </c>
      <c r="S227" s="53">
        <f t="shared" si="158"/>
        <v>260.2326841</v>
      </c>
      <c r="T227" s="53">
        <f t="shared" si="17"/>
        <v>4139.30917</v>
      </c>
      <c r="U227" s="54">
        <f t="shared" si="4"/>
        <v>0.06574578504</v>
      </c>
      <c r="V227" s="55">
        <f t="shared" si="5"/>
        <v>0.413930917</v>
      </c>
      <c r="W227" s="56">
        <f t="shared" si="18"/>
        <v>11843.68618</v>
      </c>
      <c r="X227" s="57">
        <f t="shared" si="6"/>
        <v>296.0921545</v>
      </c>
      <c r="Y227" s="57">
        <f t="shared" si="7"/>
        <v>394.7895393</v>
      </c>
      <c r="Z227" s="58">
        <f t="shared" si="8"/>
        <v>0.03333333333</v>
      </c>
      <c r="AA227" s="57">
        <f t="shared" si="19"/>
        <v>130468.0408</v>
      </c>
      <c r="AB227" s="57">
        <f t="shared" si="159"/>
        <v>296.0921545</v>
      </c>
      <c r="AC227" s="57">
        <f t="shared" si="20"/>
        <v>2139.778335</v>
      </c>
      <c r="AD227" s="58">
        <f t="shared" si="10"/>
        <v>0.01640078537</v>
      </c>
      <c r="AE227" s="59">
        <f t="shared" si="11"/>
        <v>0.2139778335</v>
      </c>
      <c r="AF227" s="60">
        <f t="shared" si="12"/>
        <v>4198.243247</v>
      </c>
      <c r="AG227" s="61">
        <f t="shared" si="13"/>
        <v>-58.93407724</v>
      </c>
    </row>
    <row r="228" ht="15.75" customHeight="1">
      <c r="A228" s="42">
        <v>44807.625</v>
      </c>
      <c r="B228" s="43" t="s">
        <v>252</v>
      </c>
      <c r="C228" s="44">
        <v>0.7051</v>
      </c>
      <c r="D228" s="44">
        <v>0.1762</v>
      </c>
      <c r="E228" s="44">
        <v>0.1187</v>
      </c>
      <c r="F228" s="43">
        <v>1.65</v>
      </c>
      <c r="G228" s="43">
        <v>3.98</v>
      </c>
      <c r="H228" s="45">
        <v>4.78</v>
      </c>
      <c r="I228" s="46" t="s">
        <v>30</v>
      </c>
      <c r="J228" s="26">
        <v>70.50999999999999</v>
      </c>
      <c r="K228" s="26">
        <v>1.4182385477237271</v>
      </c>
      <c r="L228" s="47">
        <v>1.1634149999999999</v>
      </c>
      <c r="M228" s="48">
        <v>226.0</v>
      </c>
      <c r="N228" s="49">
        <v>164.0</v>
      </c>
      <c r="O228" s="50">
        <f t="shared" si="1"/>
        <v>0.7256637168</v>
      </c>
      <c r="P228" s="51">
        <f t="shared" si="15"/>
        <v>14139.30917</v>
      </c>
      <c r="Q228" s="52">
        <f t="shared" si="2"/>
        <v>353.4827292</v>
      </c>
      <c r="R228" s="52">
        <f t="shared" si="16"/>
        <v>63312.79134</v>
      </c>
      <c r="S228" s="53">
        <f>Q228-(Q228*2)</f>
        <v>-353.4827292</v>
      </c>
      <c r="T228" s="53">
        <f t="shared" si="17"/>
        <v>3785.82644</v>
      </c>
      <c r="U228" s="54">
        <f t="shared" si="4"/>
        <v>0.0597956015</v>
      </c>
      <c r="V228" s="55">
        <f t="shared" si="5"/>
        <v>0.378582644</v>
      </c>
      <c r="W228" s="56">
        <f t="shared" si="18"/>
        <v>12139.77833</v>
      </c>
      <c r="X228" s="57">
        <f t="shared" si="6"/>
        <v>303.4944584</v>
      </c>
      <c r="Y228" s="57">
        <f t="shared" si="7"/>
        <v>466.9145513</v>
      </c>
      <c r="Z228" s="58">
        <f t="shared" si="8"/>
        <v>0.03846153846</v>
      </c>
      <c r="AA228" s="57">
        <f t="shared" si="19"/>
        <v>130934.9553</v>
      </c>
      <c r="AB228" s="57">
        <f>Y228-(Y228*2)</f>
        <v>-466.9145513</v>
      </c>
      <c r="AC228" s="57">
        <f t="shared" si="20"/>
        <v>1672.863783</v>
      </c>
      <c r="AD228" s="58">
        <f t="shared" si="10"/>
        <v>0.01277629628</v>
      </c>
      <c r="AE228" s="59">
        <f t="shared" si="11"/>
        <v>0.1672863783</v>
      </c>
      <c r="AF228" s="60">
        <f t="shared" si="12"/>
        <v>4198.243247</v>
      </c>
      <c r="AG228" s="61">
        <f t="shared" si="13"/>
        <v>-412.4168065</v>
      </c>
    </row>
    <row r="229" ht="15.75" customHeight="1">
      <c r="A229" s="42">
        <v>44807.625</v>
      </c>
      <c r="B229" s="43" t="s">
        <v>253</v>
      </c>
      <c r="C229" s="44">
        <v>0.6935</v>
      </c>
      <c r="D229" s="44">
        <v>0.1894</v>
      </c>
      <c r="E229" s="44">
        <v>0.1171</v>
      </c>
      <c r="F229" s="43">
        <v>1.75</v>
      </c>
      <c r="G229" s="43">
        <v>3.67</v>
      </c>
      <c r="H229" s="45">
        <v>4.39</v>
      </c>
      <c r="I229" s="46" t="s">
        <v>30</v>
      </c>
      <c r="J229" s="26">
        <v>69.35000000000001</v>
      </c>
      <c r="K229" s="26">
        <v>1.4419610670511893</v>
      </c>
      <c r="L229" s="47">
        <v>1.2136250000000002</v>
      </c>
      <c r="M229" s="48">
        <v>227.0</v>
      </c>
      <c r="N229" s="49">
        <f>N228+1</f>
        <v>165</v>
      </c>
      <c r="O229" s="50">
        <f t="shared" si="1"/>
        <v>0.7268722467</v>
      </c>
      <c r="P229" s="51">
        <f t="shared" si="15"/>
        <v>13785.82644</v>
      </c>
      <c r="Q229" s="52">
        <f t="shared" si="2"/>
        <v>344.645661</v>
      </c>
      <c r="R229" s="52">
        <f t="shared" si="16"/>
        <v>63657.437</v>
      </c>
      <c r="S229" s="53">
        <f>(F229-1)*Q229</f>
        <v>258.4842458</v>
      </c>
      <c r="T229" s="53">
        <f t="shared" si="17"/>
        <v>4044.310686</v>
      </c>
      <c r="U229" s="54">
        <f t="shared" si="4"/>
        <v>0.0635324147</v>
      </c>
      <c r="V229" s="55">
        <f t="shared" si="5"/>
        <v>0.4044310686</v>
      </c>
      <c r="W229" s="56">
        <f t="shared" si="18"/>
        <v>11672.86378</v>
      </c>
      <c r="X229" s="57">
        <f t="shared" si="6"/>
        <v>291.8215946</v>
      </c>
      <c r="Y229" s="57">
        <f t="shared" si="7"/>
        <v>389.0954594</v>
      </c>
      <c r="Z229" s="58">
        <f t="shared" si="8"/>
        <v>0.03333333333</v>
      </c>
      <c r="AA229" s="57">
        <f t="shared" si="19"/>
        <v>131324.0508</v>
      </c>
      <c r="AB229" s="57">
        <f>X229</f>
        <v>291.8215946</v>
      </c>
      <c r="AC229" s="57">
        <f t="shared" si="20"/>
        <v>1964.685378</v>
      </c>
      <c r="AD229" s="58">
        <f t="shared" si="10"/>
        <v>0.01496059074</v>
      </c>
      <c r="AE229" s="59">
        <f t="shared" si="11"/>
        <v>0.1964685378</v>
      </c>
      <c r="AF229" s="60">
        <f t="shared" si="12"/>
        <v>4198.243247</v>
      </c>
      <c r="AG229" s="61">
        <f t="shared" si="13"/>
        <v>-153.9325607</v>
      </c>
    </row>
    <row r="230" ht="15.75" customHeight="1">
      <c r="A230" s="42">
        <v>44807.75</v>
      </c>
      <c r="B230" s="43" t="s">
        <v>254</v>
      </c>
      <c r="C230" s="44">
        <v>0.7776</v>
      </c>
      <c r="D230" s="44">
        <v>0.1465</v>
      </c>
      <c r="E230" s="44">
        <v>0.0759</v>
      </c>
      <c r="F230" s="43">
        <v>1.32</v>
      </c>
      <c r="G230" s="43">
        <v>5.03</v>
      </c>
      <c r="H230" s="45">
        <v>8.0</v>
      </c>
      <c r="I230" s="46" t="s">
        <v>30</v>
      </c>
      <c r="J230" s="26">
        <v>77.76</v>
      </c>
      <c r="K230" s="26">
        <v>1.2860082304526748</v>
      </c>
      <c r="L230" s="47">
        <v>1.0264320000000002</v>
      </c>
      <c r="M230" s="48">
        <v>228.0</v>
      </c>
      <c r="N230" s="49">
        <v>165.0</v>
      </c>
      <c r="O230" s="50">
        <f t="shared" si="1"/>
        <v>0.7236842105</v>
      </c>
      <c r="P230" s="51">
        <f t="shared" si="15"/>
        <v>14044.31069</v>
      </c>
      <c r="Q230" s="52">
        <f t="shared" si="2"/>
        <v>351.1077672</v>
      </c>
      <c r="R230" s="52">
        <f t="shared" si="16"/>
        <v>64008.54476</v>
      </c>
      <c r="S230" s="53">
        <f t="shared" ref="S230:S231" si="160">Q230-(Q230*2)</f>
        <v>-351.1077672</v>
      </c>
      <c r="T230" s="53">
        <f t="shared" si="17"/>
        <v>3693.202919</v>
      </c>
      <c r="U230" s="54">
        <f t="shared" si="4"/>
        <v>0.05769859216</v>
      </c>
      <c r="V230" s="55">
        <f t="shared" si="5"/>
        <v>0.3693202919</v>
      </c>
      <c r="W230" s="56">
        <f t="shared" si="18"/>
        <v>11964.68538</v>
      </c>
      <c r="X230" s="57">
        <f t="shared" si="6"/>
        <v>299.1171344</v>
      </c>
      <c r="Y230" s="57">
        <f t="shared" si="7"/>
        <v>934.7410451</v>
      </c>
      <c r="Z230" s="58">
        <f t="shared" si="8"/>
        <v>0.078125</v>
      </c>
      <c r="AA230" s="57">
        <f t="shared" si="19"/>
        <v>132258.7918</v>
      </c>
      <c r="AB230" s="57">
        <f t="shared" ref="AB230:AB231" si="161">Y230-(Y230*2)</f>
        <v>-934.7410451</v>
      </c>
      <c r="AC230" s="57">
        <f t="shared" si="20"/>
        <v>1029.944333</v>
      </c>
      <c r="AD230" s="58">
        <f t="shared" si="10"/>
        <v>0.007787341154</v>
      </c>
      <c r="AE230" s="59">
        <f t="shared" si="11"/>
        <v>0.1029944333</v>
      </c>
      <c r="AF230" s="60">
        <f t="shared" si="12"/>
        <v>4198.243247</v>
      </c>
      <c r="AG230" s="61">
        <f t="shared" si="13"/>
        <v>-505.0403279</v>
      </c>
    </row>
    <row r="231" ht="15.75" customHeight="1">
      <c r="A231" s="42">
        <v>44807.791666666664</v>
      </c>
      <c r="B231" s="43" t="s">
        <v>255</v>
      </c>
      <c r="C231" s="44">
        <v>0.7154</v>
      </c>
      <c r="D231" s="44">
        <v>0.1623</v>
      </c>
      <c r="E231" s="44">
        <v>0.1222</v>
      </c>
      <c r="F231" s="43">
        <v>1.56</v>
      </c>
      <c r="G231" s="43">
        <v>4.28</v>
      </c>
      <c r="H231" s="45">
        <v>4.74</v>
      </c>
      <c r="I231" s="46" t="s">
        <v>30</v>
      </c>
      <c r="J231" s="26">
        <v>71.54</v>
      </c>
      <c r="K231" s="26">
        <v>1.3978194017332959</v>
      </c>
      <c r="L231" s="47">
        <v>1.1160240000000001</v>
      </c>
      <c r="M231" s="48">
        <v>229.0</v>
      </c>
      <c r="N231" s="49">
        <v>165.0</v>
      </c>
      <c r="O231" s="50">
        <f t="shared" si="1"/>
        <v>0.7205240175</v>
      </c>
      <c r="P231" s="51">
        <f t="shared" si="15"/>
        <v>13693.20292</v>
      </c>
      <c r="Q231" s="52">
        <f t="shared" si="2"/>
        <v>342.330073</v>
      </c>
      <c r="R231" s="52">
        <f t="shared" si="16"/>
        <v>64350.87484</v>
      </c>
      <c r="S231" s="53">
        <f t="shared" si="160"/>
        <v>-342.330073</v>
      </c>
      <c r="T231" s="53">
        <f t="shared" si="17"/>
        <v>3350.872846</v>
      </c>
      <c r="U231" s="54">
        <f t="shared" si="4"/>
        <v>0.05207190818</v>
      </c>
      <c r="V231" s="55">
        <f t="shared" si="5"/>
        <v>0.3350872846</v>
      </c>
      <c r="W231" s="56">
        <f t="shared" si="18"/>
        <v>11029.94433</v>
      </c>
      <c r="X231" s="57">
        <f t="shared" si="6"/>
        <v>275.7486083</v>
      </c>
      <c r="Y231" s="57">
        <f t="shared" si="7"/>
        <v>492.4082291</v>
      </c>
      <c r="Z231" s="58">
        <f t="shared" si="8"/>
        <v>0.04464285714</v>
      </c>
      <c r="AA231" s="57">
        <f t="shared" si="19"/>
        <v>132751.2001</v>
      </c>
      <c r="AB231" s="57">
        <f t="shared" si="161"/>
        <v>-492.4082291</v>
      </c>
      <c r="AC231" s="57">
        <f t="shared" si="20"/>
        <v>537.5361035</v>
      </c>
      <c r="AD231" s="58">
        <f t="shared" si="10"/>
        <v>0.00404919958</v>
      </c>
      <c r="AE231" s="59">
        <f t="shared" si="11"/>
        <v>0.05375361035</v>
      </c>
      <c r="AF231" s="60">
        <f t="shared" si="12"/>
        <v>4198.243247</v>
      </c>
      <c r="AG231" s="61">
        <f t="shared" si="13"/>
        <v>-847.3704009</v>
      </c>
    </row>
    <row r="232" ht="15.75" customHeight="1">
      <c r="A232" s="42">
        <v>44807.822916666664</v>
      </c>
      <c r="B232" s="43" t="s">
        <v>256</v>
      </c>
      <c r="C232" s="44">
        <v>0.7529</v>
      </c>
      <c r="D232" s="44">
        <v>0.1611</v>
      </c>
      <c r="E232" s="44">
        <v>0.086</v>
      </c>
      <c r="F232" s="43">
        <v>1.39</v>
      </c>
      <c r="G232" s="43">
        <v>4.93</v>
      </c>
      <c r="H232" s="45">
        <v>6.74</v>
      </c>
      <c r="I232" s="46" t="s">
        <v>30</v>
      </c>
      <c r="J232" s="26">
        <v>75.29</v>
      </c>
      <c r="K232" s="26">
        <v>1.3281976358082082</v>
      </c>
      <c r="L232" s="47">
        <v>1.046531</v>
      </c>
      <c r="M232" s="48">
        <v>230.0</v>
      </c>
      <c r="N232" s="49">
        <f t="shared" ref="N232:N233" si="162">N231+1</f>
        <v>166</v>
      </c>
      <c r="O232" s="50">
        <f t="shared" si="1"/>
        <v>0.7217391304</v>
      </c>
      <c r="P232" s="51">
        <f t="shared" si="15"/>
        <v>13350.87285</v>
      </c>
      <c r="Q232" s="52">
        <f t="shared" si="2"/>
        <v>333.7718212</v>
      </c>
      <c r="R232" s="52">
        <f t="shared" si="16"/>
        <v>64684.64666</v>
      </c>
      <c r="S232" s="53">
        <f t="shared" ref="S232:S233" si="163">(F232-1)*Q232</f>
        <v>130.1710102</v>
      </c>
      <c r="T232" s="53">
        <f t="shared" si="17"/>
        <v>3481.043856</v>
      </c>
      <c r="U232" s="54">
        <f t="shared" si="4"/>
        <v>0.05381561214</v>
      </c>
      <c r="V232" s="55">
        <f t="shared" si="5"/>
        <v>0.3481043856</v>
      </c>
      <c r="W232" s="56">
        <f t="shared" si="18"/>
        <v>10537.5361</v>
      </c>
      <c r="X232" s="57">
        <f t="shared" si="6"/>
        <v>263.4384026</v>
      </c>
      <c r="Y232" s="57">
        <f t="shared" si="7"/>
        <v>675.4830836</v>
      </c>
      <c r="Z232" s="58">
        <f t="shared" si="8"/>
        <v>0.0641025641</v>
      </c>
      <c r="AA232" s="57">
        <f t="shared" si="19"/>
        <v>133426.6831</v>
      </c>
      <c r="AB232" s="57">
        <f t="shared" ref="AB232:AB233" si="164">X232</f>
        <v>263.4384026</v>
      </c>
      <c r="AC232" s="57">
        <f t="shared" si="20"/>
        <v>800.9745061</v>
      </c>
      <c r="AD232" s="58">
        <f t="shared" si="10"/>
        <v>0.00600310588</v>
      </c>
      <c r="AE232" s="59">
        <f t="shared" si="11"/>
        <v>0.08009745061</v>
      </c>
      <c r="AF232" s="60">
        <f t="shared" si="12"/>
        <v>4198.243247</v>
      </c>
      <c r="AG232" s="61">
        <f t="shared" si="13"/>
        <v>-717.1993906</v>
      </c>
    </row>
    <row r="233" ht="15.75" customHeight="1">
      <c r="A233" s="42">
        <v>44807.958333333336</v>
      </c>
      <c r="B233" s="43" t="s">
        <v>257</v>
      </c>
      <c r="C233" s="44">
        <v>0.7282</v>
      </c>
      <c r="D233" s="44">
        <v>0.183</v>
      </c>
      <c r="E233" s="44">
        <v>0.0888</v>
      </c>
      <c r="F233" s="43">
        <v>1.41</v>
      </c>
      <c r="G233" s="43">
        <v>3.98</v>
      </c>
      <c r="H233" s="45">
        <v>8.06</v>
      </c>
      <c r="I233" s="46" t="s">
        <v>30</v>
      </c>
      <c r="J233" s="26">
        <v>72.82</v>
      </c>
      <c r="K233" s="26">
        <v>1.3732491073880804</v>
      </c>
      <c r="L233" s="47">
        <v>1.0267619999999997</v>
      </c>
      <c r="M233" s="48">
        <v>231.0</v>
      </c>
      <c r="N233" s="49">
        <f t="shared" si="162"/>
        <v>167</v>
      </c>
      <c r="O233" s="50">
        <f t="shared" si="1"/>
        <v>0.7229437229</v>
      </c>
      <c r="P233" s="51">
        <f t="shared" si="15"/>
        <v>13481.04386</v>
      </c>
      <c r="Q233" s="52">
        <f t="shared" si="2"/>
        <v>337.0260964</v>
      </c>
      <c r="R233" s="52">
        <f t="shared" si="16"/>
        <v>65021.67276</v>
      </c>
      <c r="S233" s="53">
        <f t="shared" si="163"/>
        <v>138.1806995</v>
      </c>
      <c r="T233" s="53">
        <f t="shared" si="17"/>
        <v>3619.224556</v>
      </c>
      <c r="U233" s="54">
        <f t="shared" si="4"/>
        <v>0.05566181863</v>
      </c>
      <c r="V233" s="55">
        <f t="shared" si="5"/>
        <v>0.3619224556</v>
      </c>
      <c r="W233" s="56">
        <f t="shared" si="18"/>
        <v>10800.97451</v>
      </c>
      <c r="X233" s="57">
        <f t="shared" si="6"/>
        <v>270.0243627</v>
      </c>
      <c r="Y233" s="57">
        <f t="shared" si="7"/>
        <v>658.5960065</v>
      </c>
      <c r="Z233" s="58">
        <f t="shared" si="8"/>
        <v>0.06097560976</v>
      </c>
      <c r="AA233" s="57">
        <f t="shared" si="19"/>
        <v>134085.2792</v>
      </c>
      <c r="AB233" s="57">
        <f t="shared" si="164"/>
        <v>270.0243627</v>
      </c>
      <c r="AC233" s="57">
        <f t="shared" si="20"/>
        <v>1070.998869</v>
      </c>
      <c r="AD233" s="58">
        <f t="shared" si="10"/>
        <v>0.007987445568</v>
      </c>
      <c r="AE233" s="59">
        <f t="shared" si="11"/>
        <v>0.1070998869</v>
      </c>
      <c r="AF233" s="60">
        <f t="shared" si="12"/>
        <v>4198.243247</v>
      </c>
      <c r="AG233" s="61">
        <f t="shared" si="13"/>
        <v>-579.0186911</v>
      </c>
    </row>
    <row r="234" ht="15.75" customHeight="1">
      <c r="A234" s="42">
        <v>44808.04513888889</v>
      </c>
      <c r="B234" s="43" t="s">
        <v>258</v>
      </c>
      <c r="C234" s="44">
        <v>0.7196</v>
      </c>
      <c r="D234" s="44">
        <v>0.1821</v>
      </c>
      <c r="E234" s="44">
        <v>0.0983</v>
      </c>
      <c r="F234" s="43">
        <v>1.42</v>
      </c>
      <c r="G234" s="43">
        <v>4.31</v>
      </c>
      <c r="H234" s="45">
        <v>6.96</v>
      </c>
      <c r="I234" s="46" t="s">
        <v>30</v>
      </c>
      <c r="J234" s="26">
        <v>71.96000000000001</v>
      </c>
      <c r="K234" s="26">
        <v>1.3896609227348524</v>
      </c>
      <c r="L234" s="47">
        <v>1.021832</v>
      </c>
      <c r="M234" s="48">
        <v>232.0</v>
      </c>
      <c r="N234" s="49">
        <v>167.0</v>
      </c>
      <c r="O234" s="50">
        <f t="shared" si="1"/>
        <v>0.7198275862</v>
      </c>
      <c r="P234" s="51">
        <f t="shared" si="15"/>
        <v>13619.22456</v>
      </c>
      <c r="Q234" s="52">
        <f t="shared" si="2"/>
        <v>340.4806139</v>
      </c>
      <c r="R234" s="52">
        <f t="shared" si="16"/>
        <v>65362.15337</v>
      </c>
      <c r="S234" s="53">
        <f t="shared" ref="S234:S235" si="165">Q234-(Q234*2)</f>
        <v>-340.4806139</v>
      </c>
      <c r="T234" s="53">
        <f t="shared" si="17"/>
        <v>3278.743942</v>
      </c>
      <c r="U234" s="54">
        <f t="shared" si="4"/>
        <v>0.05016272832</v>
      </c>
      <c r="V234" s="55">
        <f t="shared" si="5"/>
        <v>0.3278743942</v>
      </c>
      <c r="W234" s="56">
        <f t="shared" si="18"/>
        <v>11070.99887</v>
      </c>
      <c r="X234" s="57">
        <f t="shared" si="6"/>
        <v>276.7749717</v>
      </c>
      <c r="Y234" s="57">
        <f t="shared" si="7"/>
        <v>658.9880279</v>
      </c>
      <c r="Z234" s="58">
        <f t="shared" si="8"/>
        <v>0.05952380952</v>
      </c>
      <c r="AA234" s="57">
        <f t="shared" si="19"/>
        <v>134744.2672</v>
      </c>
      <c r="AB234" s="57">
        <f t="shared" ref="AB234:AB235" si="166">Y234-(Y234*2)</f>
        <v>-658.9880279</v>
      </c>
      <c r="AC234" s="57">
        <f t="shared" si="20"/>
        <v>412.0108408</v>
      </c>
      <c r="AD234" s="58">
        <f t="shared" si="10"/>
        <v>0.003057724454</v>
      </c>
      <c r="AE234" s="59">
        <f t="shared" si="11"/>
        <v>0.04120108408</v>
      </c>
      <c r="AF234" s="60">
        <f t="shared" si="12"/>
        <v>4198.243247</v>
      </c>
      <c r="AG234" s="61">
        <f t="shared" si="13"/>
        <v>-919.499305</v>
      </c>
    </row>
    <row r="235" ht="15.75" customHeight="1">
      <c r="A235" s="42">
        <v>44808.520833333336</v>
      </c>
      <c r="B235" s="43" t="s">
        <v>259</v>
      </c>
      <c r="C235" s="44">
        <v>0.7913</v>
      </c>
      <c r="D235" s="44">
        <v>0.1331</v>
      </c>
      <c r="E235" s="44">
        <v>0.0756</v>
      </c>
      <c r="F235" s="43">
        <v>1.37</v>
      </c>
      <c r="G235" s="43">
        <v>5.02</v>
      </c>
      <c r="H235" s="45">
        <v>7.23</v>
      </c>
      <c r="I235" s="46" t="s">
        <v>30</v>
      </c>
      <c r="J235" s="26">
        <v>79.13</v>
      </c>
      <c r="K235" s="26">
        <v>1.2637432073802604</v>
      </c>
      <c r="L235" s="47">
        <v>1.084081</v>
      </c>
      <c r="M235" s="48">
        <v>233.0</v>
      </c>
      <c r="N235" s="49">
        <v>167.0</v>
      </c>
      <c r="O235" s="50">
        <f t="shared" si="1"/>
        <v>0.7167381974</v>
      </c>
      <c r="P235" s="51">
        <f t="shared" si="15"/>
        <v>13278.74394</v>
      </c>
      <c r="Q235" s="52">
        <f t="shared" si="2"/>
        <v>331.9685985</v>
      </c>
      <c r="R235" s="52">
        <f t="shared" si="16"/>
        <v>65694.12197</v>
      </c>
      <c r="S235" s="53">
        <f t="shared" si="165"/>
        <v>-331.9685985</v>
      </c>
      <c r="T235" s="53">
        <f t="shared" si="17"/>
        <v>2946.775343</v>
      </c>
      <c r="U235" s="54">
        <f t="shared" si="4"/>
        <v>0.04485599708</v>
      </c>
      <c r="V235" s="55">
        <f t="shared" si="5"/>
        <v>0.2946775343</v>
      </c>
      <c r="W235" s="56">
        <f t="shared" si="18"/>
        <v>10412.01084</v>
      </c>
      <c r="X235" s="57">
        <f t="shared" si="6"/>
        <v>260.300271</v>
      </c>
      <c r="Y235" s="57">
        <f t="shared" si="7"/>
        <v>703.514246</v>
      </c>
      <c r="Z235" s="58">
        <f t="shared" si="8"/>
        <v>0.06756756757</v>
      </c>
      <c r="AA235" s="57">
        <f t="shared" si="19"/>
        <v>135447.7814</v>
      </c>
      <c r="AB235" s="57">
        <f t="shared" si="166"/>
        <v>-703.514246</v>
      </c>
      <c r="AC235" s="57">
        <f t="shared" si="20"/>
        <v>-291.5034052</v>
      </c>
      <c r="AD235" s="58">
        <f t="shared" si="10"/>
        <v>-0.002152146031</v>
      </c>
      <c r="AE235" s="59">
        <f t="shared" si="11"/>
        <v>-0.02915034052</v>
      </c>
      <c r="AF235" s="60">
        <f t="shared" si="12"/>
        <v>4198.243247</v>
      </c>
      <c r="AG235" s="61">
        <f t="shared" si="13"/>
        <v>-1251.467904</v>
      </c>
    </row>
    <row r="236" ht="15.75" customHeight="1">
      <c r="A236" s="42">
        <v>44808.583333333336</v>
      </c>
      <c r="B236" s="43" t="s">
        <v>260</v>
      </c>
      <c r="C236" s="44">
        <v>0.7007</v>
      </c>
      <c r="D236" s="44">
        <v>0.1827</v>
      </c>
      <c r="E236" s="44">
        <v>0.1167</v>
      </c>
      <c r="F236" s="43">
        <v>1.57</v>
      </c>
      <c r="G236" s="43">
        <v>3.97</v>
      </c>
      <c r="H236" s="45">
        <v>4.7</v>
      </c>
      <c r="I236" s="46" t="s">
        <v>30</v>
      </c>
      <c r="J236" s="26">
        <v>70.07000000000001</v>
      </c>
      <c r="K236" s="26">
        <v>1.4271442842871411</v>
      </c>
      <c r="L236" s="47">
        <v>1.1000990000000004</v>
      </c>
      <c r="M236" s="48">
        <v>234.0</v>
      </c>
      <c r="N236" s="49">
        <f t="shared" ref="N236:N239" si="167">N235+1</f>
        <v>168</v>
      </c>
      <c r="O236" s="50">
        <f t="shared" si="1"/>
        <v>0.7179487179</v>
      </c>
      <c r="P236" s="51">
        <f t="shared" si="15"/>
        <v>12946.77534</v>
      </c>
      <c r="Q236" s="52">
        <f t="shared" si="2"/>
        <v>323.6693836</v>
      </c>
      <c r="R236" s="52">
        <f t="shared" si="16"/>
        <v>66017.79135</v>
      </c>
      <c r="S236" s="53">
        <f t="shared" ref="S236:S239" si="168">(F236-1)*Q236</f>
        <v>184.4915486</v>
      </c>
      <c r="T236" s="53">
        <f t="shared" si="17"/>
        <v>3131.266892</v>
      </c>
      <c r="U236" s="54">
        <f t="shared" si="4"/>
        <v>0.04743065207</v>
      </c>
      <c r="V236" s="55">
        <f t="shared" si="5"/>
        <v>0.3131266892</v>
      </c>
      <c r="W236" s="56">
        <f t="shared" si="18"/>
        <v>9708.496595</v>
      </c>
      <c r="X236" s="57">
        <f t="shared" si="6"/>
        <v>242.7124149</v>
      </c>
      <c r="Y236" s="57">
        <f t="shared" si="7"/>
        <v>425.8112542</v>
      </c>
      <c r="Z236" s="58">
        <f t="shared" si="8"/>
        <v>0.04385964912</v>
      </c>
      <c r="AA236" s="57">
        <f t="shared" si="19"/>
        <v>135873.5927</v>
      </c>
      <c r="AB236" s="57">
        <f t="shared" ref="AB236:AB239" si="169">X236</f>
        <v>242.7124149</v>
      </c>
      <c r="AC236" s="57">
        <f t="shared" si="20"/>
        <v>-48.79099028</v>
      </c>
      <c r="AD236" s="58">
        <f t="shared" si="10"/>
        <v>-0.0003590910443</v>
      </c>
      <c r="AE236" s="59">
        <f t="shared" si="11"/>
        <v>-0.004879099028</v>
      </c>
      <c r="AF236" s="60">
        <f t="shared" si="12"/>
        <v>4198.243247</v>
      </c>
      <c r="AG236" s="61">
        <f t="shared" si="13"/>
        <v>-1066.976355</v>
      </c>
    </row>
    <row r="237" ht="15.75" customHeight="1">
      <c r="A237" s="42">
        <v>44808.833333333336</v>
      </c>
      <c r="B237" s="43" t="s">
        <v>261</v>
      </c>
      <c r="C237" s="44">
        <v>0.842</v>
      </c>
      <c r="D237" s="44">
        <v>0.1057</v>
      </c>
      <c r="E237" s="44">
        <v>0.0523</v>
      </c>
      <c r="F237" s="43">
        <v>1.52</v>
      </c>
      <c r="G237" s="43">
        <v>4.52</v>
      </c>
      <c r="H237" s="45">
        <v>4.47</v>
      </c>
      <c r="I237" s="46" t="s">
        <v>30</v>
      </c>
      <c r="J237" s="26">
        <v>84.2</v>
      </c>
      <c r="K237" s="26">
        <v>1.187648456057007</v>
      </c>
      <c r="L237" s="47">
        <v>1.27984</v>
      </c>
      <c r="M237" s="48">
        <v>235.0</v>
      </c>
      <c r="N237" s="49">
        <f t="shared" si="167"/>
        <v>169</v>
      </c>
      <c r="O237" s="50">
        <f t="shared" si="1"/>
        <v>0.7191489362</v>
      </c>
      <c r="P237" s="51">
        <f t="shared" si="15"/>
        <v>13131.26689</v>
      </c>
      <c r="Q237" s="52">
        <f t="shared" si="2"/>
        <v>328.2816723</v>
      </c>
      <c r="R237" s="52">
        <f t="shared" si="16"/>
        <v>66346.07302</v>
      </c>
      <c r="S237" s="53">
        <f t="shared" si="168"/>
        <v>170.7064696</v>
      </c>
      <c r="T237" s="53">
        <f t="shared" si="17"/>
        <v>3301.973362</v>
      </c>
      <c r="U237" s="54">
        <f t="shared" si="4"/>
        <v>0.04976893448</v>
      </c>
      <c r="V237" s="55">
        <f t="shared" si="5"/>
        <v>0.3301973362</v>
      </c>
      <c r="W237" s="56">
        <f t="shared" si="18"/>
        <v>9951.20901</v>
      </c>
      <c r="X237" s="57">
        <f t="shared" si="6"/>
        <v>248.7802252</v>
      </c>
      <c r="Y237" s="57">
        <f t="shared" si="7"/>
        <v>478.4235101</v>
      </c>
      <c r="Z237" s="58">
        <f t="shared" si="8"/>
        <v>0.04807692308</v>
      </c>
      <c r="AA237" s="57">
        <f t="shared" si="19"/>
        <v>136352.0162</v>
      </c>
      <c r="AB237" s="57">
        <f t="shared" si="169"/>
        <v>248.7802252</v>
      </c>
      <c r="AC237" s="57">
        <f t="shared" si="20"/>
        <v>199.989235</v>
      </c>
      <c r="AD237" s="58">
        <f t="shared" si="10"/>
        <v>0.001466712708</v>
      </c>
      <c r="AE237" s="59">
        <f t="shared" si="11"/>
        <v>0.0199989235</v>
      </c>
      <c r="AF237" s="60">
        <f t="shared" si="12"/>
        <v>4198.243247</v>
      </c>
      <c r="AG237" s="61">
        <f t="shared" si="13"/>
        <v>-896.2698853</v>
      </c>
    </row>
    <row r="238" ht="15.75" customHeight="1">
      <c r="A238" s="42">
        <v>44809.020833333336</v>
      </c>
      <c r="B238" s="43" t="s">
        <v>262</v>
      </c>
      <c r="C238" s="44">
        <v>0.8376</v>
      </c>
      <c r="D238" s="44">
        <v>0.1153</v>
      </c>
      <c r="E238" s="44">
        <v>0.0471</v>
      </c>
      <c r="F238" s="43">
        <v>1.24</v>
      </c>
      <c r="G238" s="43">
        <v>5.69</v>
      </c>
      <c r="H238" s="45">
        <v>11.19</v>
      </c>
      <c r="I238" s="46" t="s">
        <v>30</v>
      </c>
      <c r="J238" s="26">
        <v>83.75999999999999</v>
      </c>
      <c r="K238" s="26">
        <v>1.1938872970391596</v>
      </c>
      <c r="L238" s="47">
        <v>1.0386239999999998</v>
      </c>
      <c r="M238" s="48">
        <v>236.0</v>
      </c>
      <c r="N238" s="49">
        <f t="shared" si="167"/>
        <v>170</v>
      </c>
      <c r="O238" s="50">
        <f t="shared" si="1"/>
        <v>0.7203389831</v>
      </c>
      <c r="P238" s="51">
        <f t="shared" si="15"/>
        <v>13301.97336</v>
      </c>
      <c r="Q238" s="52">
        <f t="shared" si="2"/>
        <v>332.549334</v>
      </c>
      <c r="R238" s="52">
        <f t="shared" si="16"/>
        <v>66678.62236</v>
      </c>
      <c r="S238" s="53">
        <f t="shared" si="168"/>
        <v>79.81184017</v>
      </c>
      <c r="T238" s="53">
        <f t="shared" si="17"/>
        <v>3381.785202</v>
      </c>
      <c r="U238" s="54">
        <f t="shared" si="4"/>
        <v>0.05071768255</v>
      </c>
      <c r="V238" s="55">
        <f t="shared" si="5"/>
        <v>0.3381785202</v>
      </c>
      <c r="W238" s="56">
        <f t="shared" si="18"/>
        <v>10199.98923</v>
      </c>
      <c r="X238" s="57">
        <f t="shared" si="6"/>
        <v>254.9997309</v>
      </c>
      <c r="Y238" s="57">
        <f t="shared" si="7"/>
        <v>1062.498879</v>
      </c>
      <c r="Z238" s="58">
        <f t="shared" si="8"/>
        <v>0.1041666667</v>
      </c>
      <c r="AA238" s="57">
        <f t="shared" si="19"/>
        <v>137414.5151</v>
      </c>
      <c r="AB238" s="57">
        <f t="shared" si="169"/>
        <v>254.9997309</v>
      </c>
      <c r="AC238" s="57">
        <f t="shared" si="20"/>
        <v>454.9889658</v>
      </c>
      <c r="AD238" s="58">
        <f t="shared" si="10"/>
        <v>0.003311069181</v>
      </c>
      <c r="AE238" s="59">
        <f t="shared" si="11"/>
        <v>0.04549889658</v>
      </c>
      <c r="AF238" s="60">
        <f t="shared" si="12"/>
        <v>4198.243247</v>
      </c>
      <c r="AG238" s="61">
        <f t="shared" si="13"/>
        <v>-816.4580451</v>
      </c>
    </row>
    <row r="239" ht="15.75" customHeight="1">
      <c r="A239" s="42">
        <v>44809.020833333336</v>
      </c>
      <c r="B239" s="43" t="s">
        <v>263</v>
      </c>
      <c r="C239" s="44">
        <v>0.8283</v>
      </c>
      <c r="D239" s="44">
        <v>0.1151</v>
      </c>
      <c r="E239" s="44">
        <v>0.0565</v>
      </c>
      <c r="F239" s="43">
        <v>1.68</v>
      </c>
      <c r="G239" s="43">
        <v>3.87</v>
      </c>
      <c r="H239" s="45">
        <v>4.06</v>
      </c>
      <c r="I239" s="46" t="s">
        <v>30</v>
      </c>
      <c r="J239" s="26">
        <v>82.83</v>
      </c>
      <c r="K239" s="26">
        <v>1.2072920439454304</v>
      </c>
      <c r="L239" s="47">
        <v>1.391544</v>
      </c>
      <c r="M239" s="48">
        <v>237.0</v>
      </c>
      <c r="N239" s="49">
        <f t="shared" si="167"/>
        <v>171</v>
      </c>
      <c r="O239" s="50">
        <f t="shared" si="1"/>
        <v>0.7215189873</v>
      </c>
      <c r="P239" s="51">
        <f t="shared" si="15"/>
        <v>13381.7852</v>
      </c>
      <c r="Q239" s="52">
        <f t="shared" si="2"/>
        <v>334.54463</v>
      </c>
      <c r="R239" s="52">
        <f t="shared" si="16"/>
        <v>67013.16699</v>
      </c>
      <c r="S239" s="53">
        <f t="shared" si="168"/>
        <v>227.4903484</v>
      </c>
      <c r="T239" s="53">
        <f t="shared" si="17"/>
        <v>3609.27555</v>
      </c>
      <c r="U239" s="54">
        <f t="shared" si="4"/>
        <v>0.0538591998</v>
      </c>
      <c r="V239" s="55">
        <f t="shared" si="5"/>
        <v>0.360927555</v>
      </c>
      <c r="W239" s="56">
        <f t="shared" si="18"/>
        <v>10454.98897</v>
      </c>
      <c r="X239" s="57">
        <f t="shared" si="6"/>
        <v>261.3747241</v>
      </c>
      <c r="Y239" s="57">
        <f t="shared" si="7"/>
        <v>384.3745943</v>
      </c>
      <c r="Z239" s="58">
        <f t="shared" si="8"/>
        <v>0.03676470588</v>
      </c>
      <c r="AA239" s="57">
        <f t="shared" si="19"/>
        <v>137798.8897</v>
      </c>
      <c r="AB239" s="57">
        <f t="shared" si="169"/>
        <v>261.3747241</v>
      </c>
      <c r="AC239" s="57">
        <f t="shared" si="20"/>
        <v>716.36369</v>
      </c>
      <c r="AD239" s="58">
        <f t="shared" si="10"/>
        <v>0.005198617287</v>
      </c>
      <c r="AE239" s="59">
        <f t="shared" si="11"/>
        <v>0.071636369</v>
      </c>
      <c r="AF239" s="60">
        <f t="shared" si="12"/>
        <v>4198.243247</v>
      </c>
      <c r="AG239" s="61">
        <f t="shared" si="13"/>
        <v>-588.9676967</v>
      </c>
    </row>
    <row r="240" ht="15.75" customHeight="1">
      <c r="A240" s="42">
        <v>44809.041666666664</v>
      </c>
      <c r="B240" s="43" t="s">
        <v>264</v>
      </c>
      <c r="C240" s="44">
        <v>0.7066</v>
      </c>
      <c r="D240" s="44">
        <v>0.1731</v>
      </c>
      <c r="E240" s="44">
        <v>0.1204</v>
      </c>
      <c r="F240" s="43">
        <v>1.64</v>
      </c>
      <c r="G240" s="43">
        <v>4.22</v>
      </c>
      <c r="H240" s="45">
        <v>4.55</v>
      </c>
      <c r="I240" s="46" t="s">
        <v>30</v>
      </c>
      <c r="J240" s="26">
        <v>70.66</v>
      </c>
      <c r="K240" s="26">
        <v>1.4152278516841212</v>
      </c>
      <c r="L240" s="47">
        <v>1.1588239999999999</v>
      </c>
      <c r="M240" s="48">
        <v>238.0</v>
      </c>
      <c r="N240" s="49">
        <v>171.0</v>
      </c>
      <c r="O240" s="50">
        <f t="shared" si="1"/>
        <v>0.718487395</v>
      </c>
      <c r="P240" s="51">
        <f t="shared" si="15"/>
        <v>13609.27555</v>
      </c>
      <c r="Q240" s="52">
        <f t="shared" si="2"/>
        <v>340.2318888</v>
      </c>
      <c r="R240" s="52">
        <f t="shared" si="16"/>
        <v>67353.39888</v>
      </c>
      <c r="S240" s="53">
        <f>Q240-(Q240*2)</f>
        <v>-340.2318888</v>
      </c>
      <c r="T240" s="53">
        <f t="shared" si="17"/>
        <v>3269.043661</v>
      </c>
      <c r="U240" s="54">
        <f t="shared" si="4"/>
        <v>0.0485356896</v>
      </c>
      <c r="V240" s="55">
        <f t="shared" si="5"/>
        <v>0.3269043661</v>
      </c>
      <c r="W240" s="56">
        <f t="shared" si="18"/>
        <v>10716.36369</v>
      </c>
      <c r="X240" s="57">
        <f t="shared" si="6"/>
        <v>267.9090922</v>
      </c>
      <c r="Y240" s="57">
        <f t="shared" si="7"/>
        <v>418.6079566</v>
      </c>
      <c r="Z240" s="58">
        <f t="shared" si="8"/>
        <v>0.0390625</v>
      </c>
      <c r="AA240" s="57">
        <f t="shared" si="19"/>
        <v>138217.4976</v>
      </c>
      <c r="AB240" s="57">
        <f>Y240-(Y240*2)</f>
        <v>-418.6079566</v>
      </c>
      <c r="AC240" s="57">
        <f t="shared" si="20"/>
        <v>297.7557333</v>
      </c>
      <c r="AD240" s="58">
        <f t="shared" si="10"/>
        <v>0.002154254986</v>
      </c>
      <c r="AE240" s="59">
        <f t="shared" si="11"/>
        <v>0.02977557333</v>
      </c>
      <c r="AF240" s="60">
        <f t="shared" si="12"/>
        <v>4198.243247</v>
      </c>
      <c r="AG240" s="61">
        <f t="shared" si="13"/>
        <v>-929.1995854</v>
      </c>
    </row>
    <row r="241" ht="15.75" customHeight="1">
      <c r="A241" s="42">
        <v>44809.145833333336</v>
      </c>
      <c r="B241" s="43" t="s">
        <v>265</v>
      </c>
      <c r="C241" s="44">
        <v>0.7234</v>
      </c>
      <c r="D241" s="44">
        <v>0.1632</v>
      </c>
      <c r="E241" s="44">
        <v>0.1134</v>
      </c>
      <c r="F241" s="43">
        <v>1.43</v>
      </c>
      <c r="G241" s="43">
        <v>4.73</v>
      </c>
      <c r="H241" s="45">
        <v>6.5</v>
      </c>
      <c r="I241" s="46" t="s">
        <v>30</v>
      </c>
      <c r="J241" s="26">
        <v>72.34</v>
      </c>
      <c r="K241" s="26">
        <v>1.3823610727121924</v>
      </c>
      <c r="L241" s="47">
        <v>1.034462</v>
      </c>
      <c r="M241" s="48">
        <v>239.0</v>
      </c>
      <c r="N241" s="49">
        <f>N240+1</f>
        <v>172</v>
      </c>
      <c r="O241" s="50">
        <f t="shared" si="1"/>
        <v>0.719665272</v>
      </c>
      <c r="P241" s="51">
        <f t="shared" si="15"/>
        <v>13269.04366</v>
      </c>
      <c r="Q241" s="52">
        <f t="shared" si="2"/>
        <v>331.7260915</v>
      </c>
      <c r="R241" s="52">
        <f t="shared" si="16"/>
        <v>67685.12497</v>
      </c>
      <c r="S241" s="53">
        <f>(F241-1)*Q241</f>
        <v>142.6422194</v>
      </c>
      <c r="T241" s="53">
        <f t="shared" si="17"/>
        <v>3411.685881</v>
      </c>
      <c r="U241" s="54">
        <f t="shared" si="4"/>
        <v>0.05040525348</v>
      </c>
      <c r="V241" s="55">
        <f t="shared" si="5"/>
        <v>0.3411685881</v>
      </c>
      <c r="W241" s="56">
        <f t="shared" si="18"/>
        <v>10297.75573</v>
      </c>
      <c r="X241" s="57">
        <f t="shared" si="6"/>
        <v>257.4438933</v>
      </c>
      <c r="Y241" s="57">
        <f t="shared" si="7"/>
        <v>598.7067287</v>
      </c>
      <c r="Z241" s="58">
        <f t="shared" si="8"/>
        <v>0.05813953488</v>
      </c>
      <c r="AA241" s="57">
        <f t="shared" si="19"/>
        <v>138816.2043</v>
      </c>
      <c r="AB241" s="57">
        <f>X241</f>
        <v>257.4438933</v>
      </c>
      <c r="AC241" s="57">
        <f t="shared" si="20"/>
        <v>555.1996267</v>
      </c>
      <c r="AD241" s="58">
        <f t="shared" si="10"/>
        <v>0.003999530381</v>
      </c>
      <c r="AE241" s="59">
        <f t="shared" si="11"/>
        <v>0.05551996267</v>
      </c>
      <c r="AF241" s="60">
        <f t="shared" si="12"/>
        <v>4198.243247</v>
      </c>
      <c r="AG241" s="61">
        <f t="shared" si="13"/>
        <v>-786.5573661</v>
      </c>
    </row>
    <row r="242" ht="15.75" customHeight="1">
      <c r="A242" s="42">
        <v>44810.67361111111</v>
      </c>
      <c r="B242" s="43" t="s">
        <v>266</v>
      </c>
      <c r="C242" s="44">
        <v>0.7892</v>
      </c>
      <c r="D242" s="44">
        <v>0.1327</v>
      </c>
      <c r="E242" s="44">
        <v>0.078</v>
      </c>
      <c r="F242" s="43">
        <v>1.41</v>
      </c>
      <c r="G242" s="43">
        <v>4.77</v>
      </c>
      <c r="H242" s="45">
        <v>5.43</v>
      </c>
      <c r="I242" s="46" t="s">
        <v>30</v>
      </c>
      <c r="J242" s="26">
        <v>78.92</v>
      </c>
      <c r="K242" s="26">
        <v>1.2671059300557526</v>
      </c>
      <c r="L242" s="47">
        <v>1.112772</v>
      </c>
      <c r="M242" s="48">
        <v>240.0</v>
      </c>
      <c r="N242" s="49">
        <v>172.0</v>
      </c>
      <c r="O242" s="50">
        <f t="shared" si="1"/>
        <v>0.7166666667</v>
      </c>
      <c r="P242" s="51">
        <f t="shared" si="15"/>
        <v>13411.68588</v>
      </c>
      <c r="Q242" s="52">
        <f t="shared" si="2"/>
        <v>335.292147</v>
      </c>
      <c r="R242" s="52">
        <f t="shared" si="16"/>
        <v>68020.41711</v>
      </c>
      <c r="S242" s="53">
        <f>Q242-(Q242*2)</f>
        <v>-335.292147</v>
      </c>
      <c r="T242" s="53">
        <f t="shared" si="17"/>
        <v>3076.393734</v>
      </c>
      <c r="U242" s="54">
        <f t="shared" si="4"/>
        <v>0.04522750469</v>
      </c>
      <c r="V242" s="55">
        <f t="shared" si="5"/>
        <v>0.3076393734</v>
      </c>
      <c r="W242" s="56">
        <f t="shared" si="18"/>
        <v>10555.19963</v>
      </c>
      <c r="X242" s="57">
        <f t="shared" si="6"/>
        <v>263.8799907</v>
      </c>
      <c r="Y242" s="57">
        <f t="shared" si="7"/>
        <v>643.6097333</v>
      </c>
      <c r="Z242" s="58">
        <f t="shared" si="8"/>
        <v>0.06097560976</v>
      </c>
      <c r="AA242" s="57">
        <f t="shared" si="19"/>
        <v>139459.8141</v>
      </c>
      <c r="AB242" s="57">
        <f>Y242-(Y242*2)</f>
        <v>-643.6097333</v>
      </c>
      <c r="AC242" s="57">
        <f t="shared" si="20"/>
        <v>-88.41010666</v>
      </c>
      <c r="AD242" s="58">
        <f t="shared" si="10"/>
        <v>-0.0006339468272</v>
      </c>
      <c r="AE242" s="59">
        <f t="shared" si="11"/>
        <v>-0.008841010666</v>
      </c>
      <c r="AF242" s="60">
        <f t="shared" si="12"/>
        <v>4198.243247</v>
      </c>
      <c r="AG242" s="61">
        <f t="shared" si="13"/>
        <v>-1121.849513</v>
      </c>
    </row>
    <row r="243" ht="15.75" customHeight="1">
      <c r="A243" s="42">
        <v>44811.354166666664</v>
      </c>
      <c r="B243" s="43" t="s">
        <v>267</v>
      </c>
      <c r="C243" s="44">
        <v>0.7211</v>
      </c>
      <c r="D243" s="44">
        <v>0.1771</v>
      </c>
      <c r="E243" s="44">
        <v>0.1018</v>
      </c>
      <c r="F243" s="43">
        <v>1.47</v>
      </c>
      <c r="G243" s="43">
        <v>4.08</v>
      </c>
      <c r="H243" s="45">
        <v>5.75</v>
      </c>
      <c r="I243" s="46" t="s">
        <v>30</v>
      </c>
      <c r="J243" s="26">
        <v>72.11</v>
      </c>
      <c r="K243" s="26">
        <v>1.3867702121758425</v>
      </c>
      <c r="L243" s="47">
        <v>1.060017</v>
      </c>
      <c r="M243" s="48">
        <v>241.0</v>
      </c>
      <c r="N243" s="49">
        <f t="shared" ref="N243:N247" si="170">N242+1</f>
        <v>173</v>
      </c>
      <c r="O243" s="50">
        <f t="shared" si="1"/>
        <v>0.7178423237</v>
      </c>
      <c r="P243" s="51">
        <f t="shared" si="15"/>
        <v>13076.39373</v>
      </c>
      <c r="Q243" s="52">
        <f t="shared" si="2"/>
        <v>326.9098433</v>
      </c>
      <c r="R243" s="52">
        <f t="shared" si="16"/>
        <v>68347.32696</v>
      </c>
      <c r="S243" s="53">
        <f t="shared" ref="S243:S247" si="171">(F243-1)*Q243</f>
        <v>153.6476264</v>
      </c>
      <c r="T243" s="53">
        <f t="shared" si="17"/>
        <v>3230.04136</v>
      </c>
      <c r="U243" s="54">
        <f t="shared" si="4"/>
        <v>0.04725921999</v>
      </c>
      <c r="V243" s="55">
        <f t="shared" si="5"/>
        <v>0.323004136</v>
      </c>
      <c r="W243" s="56">
        <f t="shared" si="18"/>
        <v>9911.589893</v>
      </c>
      <c r="X243" s="57">
        <f t="shared" si="6"/>
        <v>247.7897473</v>
      </c>
      <c r="Y243" s="57">
        <f t="shared" si="7"/>
        <v>527.2122284</v>
      </c>
      <c r="Z243" s="58">
        <f t="shared" si="8"/>
        <v>0.05319148936</v>
      </c>
      <c r="AA243" s="57">
        <f t="shared" si="19"/>
        <v>139987.0263</v>
      </c>
      <c r="AB243" s="57">
        <f t="shared" ref="AB243:AB247" si="172">X243</f>
        <v>247.7897473</v>
      </c>
      <c r="AC243" s="57">
        <f t="shared" si="20"/>
        <v>159.3796407</v>
      </c>
      <c r="AD243" s="58">
        <f t="shared" si="10"/>
        <v>0.001138531512</v>
      </c>
      <c r="AE243" s="59">
        <f t="shared" si="11"/>
        <v>0.01593796407</v>
      </c>
      <c r="AF243" s="60">
        <f t="shared" si="12"/>
        <v>4198.243247</v>
      </c>
      <c r="AG243" s="61">
        <f t="shared" si="13"/>
        <v>-968.2018867</v>
      </c>
    </row>
    <row r="244" ht="15.75" customHeight="1">
      <c r="A244" s="42">
        <v>44811.479166666664</v>
      </c>
      <c r="B244" s="43" t="s">
        <v>268</v>
      </c>
      <c r="C244" s="44">
        <v>0.702</v>
      </c>
      <c r="D244" s="44">
        <v>0.1825</v>
      </c>
      <c r="E244" s="44">
        <v>0.1155</v>
      </c>
      <c r="F244" s="43">
        <v>1.48</v>
      </c>
      <c r="G244" s="43">
        <v>4.22</v>
      </c>
      <c r="H244" s="45">
        <v>6.12</v>
      </c>
      <c r="I244" s="46" t="s">
        <v>30</v>
      </c>
      <c r="J244" s="26">
        <v>70.19999999999999</v>
      </c>
      <c r="K244" s="26">
        <v>1.424501424501425</v>
      </c>
      <c r="L244" s="47">
        <v>1.0389599999999997</v>
      </c>
      <c r="M244" s="48">
        <v>242.0</v>
      </c>
      <c r="N244" s="49">
        <f t="shared" si="170"/>
        <v>174</v>
      </c>
      <c r="O244" s="50">
        <f t="shared" si="1"/>
        <v>0.7190082645</v>
      </c>
      <c r="P244" s="51">
        <f t="shared" si="15"/>
        <v>13230.04136</v>
      </c>
      <c r="Q244" s="52">
        <f t="shared" si="2"/>
        <v>330.751034</v>
      </c>
      <c r="R244" s="52">
        <f t="shared" si="16"/>
        <v>68678.07799</v>
      </c>
      <c r="S244" s="53">
        <f t="shared" si="171"/>
        <v>158.7604963</v>
      </c>
      <c r="T244" s="53">
        <f t="shared" si="17"/>
        <v>3388.801856</v>
      </c>
      <c r="U244" s="54">
        <f t="shared" si="4"/>
        <v>0.04934328327</v>
      </c>
      <c r="V244" s="55">
        <f t="shared" si="5"/>
        <v>0.3388801856</v>
      </c>
      <c r="W244" s="56">
        <f t="shared" si="18"/>
        <v>10159.37964</v>
      </c>
      <c r="X244" s="57">
        <f t="shared" si="6"/>
        <v>253.984491</v>
      </c>
      <c r="Y244" s="57">
        <f t="shared" si="7"/>
        <v>529.1343563</v>
      </c>
      <c r="Z244" s="58">
        <f t="shared" si="8"/>
        <v>0.05208333333</v>
      </c>
      <c r="AA244" s="57">
        <f t="shared" si="19"/>
        <v>140516.1607</v>
      </c>
      <c r="AB244" s="57">
        <f t="shared" si="172"/>
        <v>253.984491</v>
      </c>
      <c r="AC244" s="57">
        <f t="shared" si="20"/>
        <v>413.3641317</v>
      </c>
      <c r="AD244" s="58">
        <f t="shared" si="10"/>
        <v>0.002941755096</v>
      </c>
      <c r="AE244" s="59">
        <f t="shared" si="11"/>
        <v>0.04133641317</v>
      </c>
      <c r="AF244" s="60">
        <f t="shared" si="12"/>
        <v>4198.243247</v>
      </c>
      <c r="AG244" s="61">
        <f t="shared" si="13"/>
        <v>-809.4413904</v>
      </c>
    </row>
    <row r="245" ht="15.75" customHeight="1">
      <c r="A245" s="42">
        <v>44811.833333333336</v>
      </c>
      <c r="B245" s="43" t="s">
        <v>269</v>
      </c>
      <c r="C245" s="44">
        <v>0.903</v>
      </c>
      <c r="D245" s="44">
        <v>0.0698</v>
      </c>
      <c r="E245" s="44">
        <v>0.0272</v>
      </c>
      <c r="F245" s="43">
        <v>1.25</v>
      </c>
      <c r="G245" s="43">
        <v>5.5</v>
      </c>
      <c r="H245" s="45">
        <v>9.03</v>
      </c>
      <c r="I245" s="46" t="s">
        <v>30</v>
      </c>
      <c r="J245" s="26">
        <v>90.3</v>
      </c>
      <c r="K245" s="26">
        <v>1.1074197120708749</v>
      </c>
      <c r="L245" s="47">
        <v>1.12875</v>
      </c>
      <c r="M245" s="48">
        <v>243.0</v>
      </c>
      <c r="N245" s="49">
        <f t="shared" si="170"/>
        <v>175</v>
      </c>
      <c r="O245" s="50">
        <f t="shared" si="1"/>
        <v>0.7201646091</v>
      </c>
      <c r="P245" s="51">
        <f t="shared" si="15"/>
        <v>13388.80186</v>
      </c>
      <c r="Q245" s="52">
        <f t="shared" si="2"/>
        <v>334.7200464</v>
      </c>
      <c r="R245" s="52">
        <f t="shared" si="16"/>
        <v>69012.79804</v>
      </c>
      <c r="S245" s="53">
        <f t="shared" si="171"/>
        <v>83.6800116</v>
      </c>
      <c r="T245" s="53">
        <f t="shared" si="17"/>
        <v>3472.481868</v>
      </c>
      <c r="U245" s="54">
        <f t="shared" si="4"/>
        <v>0.05031649153</v>
      </c>
      <c r="V245" s="55">
        <f t="shared" si="5"/>
        <v>0.3472481868</v>
      </c>
      <c r="W245" s="56">
        <f t="shared" si="18"/>
        <v>10413.36413</v>
      </c>
      <c r="X245" s="57">
        <f t="shared" si="6"/>
        <v>260.3341033</v>
      </c>
      <c r="Y245" s="57">
        <f t="shared" si="7"/>
        <v>1041.336413</v>
      </c>
      <c r="Z245" s="58">
        <f t="shared" si="8"/>
        <v>0.1</v>
      </c>
      <c r="AA245" s="57">
        <f t="shared" si="19"/>
        <v>141557.4971</v>
      </c>
      <c r="AB245" s="57">
        <f t="shared" si="172"/>
        <v>260.3341033</v>
      </c>
      <c r="AC245" s="57">
        <f t="shared" si="20"/>
        <v>673.698235</v>
      </c>
      <c r="AD245" s="58">
        <f t="shared" si="10"/>
        <v>0.004759184422</v>
      </c>
      <c r="AE245" s="59">
        <f t="shared" si="11"/>
        <v>0.0673698235</v>
      </c>
      <c r="AF245" s="60">
        <f t="shared" si="12"/>
        <v>4198.243247</v>
      </c>
      <c r="AG245" s="61">
        <f t="shared" si="13"/>
        <v>-725.7613788</v>
      </c>
    </row>
    <row r="246" ht="15.75" customHeight="1">
      <c r="A246" s="42">
        <v>44811.958333333336</v>
      </c>
      <c r="B246" s="43" t="s">
        <v>270</v>
      </c>
      <c r="C246" s="44">
        <v>0.711</v>
      </c>
      <c r="D246" s="44">
        <v>0.166</v>
      </c>
      <c r="E246" s="44">
        <v>0.123</v>
      </c>
      <c r="F246" s="43">
        <v>1.62</v>
      </c>
      <c r="G246" s="43">
        <v>3.69</v>
      </c>
      <c r="H246" s="45">
        <v>4.5</v>
      </c>
      <c r="I246" s="46" t="s">
        <v>30</v>
      </c>
      <c r="J246" s="26">
        <v>71.1</v>
      </c>
      <c r="K246" s="26">
        <v>1.4064697609001406</v>
      </c>
      <c r="L246" s="47">
        <v>1.15182</v>
      </c>
      <c r="M246" s="48">
        <v>244.0</v>
      </c>
      <c r="N246" s="49">
        <f t="shared" si="170"/>
        <v>176</v>
      </c>
      <c r="O246" s="50">
        <f t="shared" si="1"/>
        <v>0.7213114754</v>
      </c>
      <c r="P246" s="51">
        <f t="shared" si="15"/>
        <v>13472.48187</v>
      </c>
      <c r="Q246" s="52">
        <f t="shared" si="2"/>
        <v>336.8120467</v>
      </c>
      <c r="R246" s="52">
        <f t="shared" si="16"/>
        <v>69349.61009</v>
      </c>
      <c r="S246" s="53">
        <f t="shared" si="171"/>
        <v>208.823469</v>
      </c>
      <c r="T246" s="53">
        <f t="shared" si="17"/>
        <v>3681.305337</v>
      </c>
      <c r="U246" s="54">
        <f t="shared" si="4"/>
        <v>0.05308328818</v>
      </c>
      <c r="V246" s="55">
        <f t="shared" si="5"/>
        <v>0.3681305337</v>
      </c>
      <c r="W246" s="56">
        <f t="shared" si="18"/>
        <v>10673.69823</v>
      </c>
      <c r="X246" s="57">
        <f t="shared" si="6"/>
        <v>266.8424559</v>
      </c>
      <c r="Y246" s="57">
        <f t="shared" si="7"/>
        <v>430.3910579</v>
      </c>
      <c r="Z246" s="58">
        <f t="shared" si="8"/>
        <v>0.04032258065</v>
      </c>
      <c r="AA246" s="57">
        <f t="shared" si="19"/>
        <v>141987.8881</v>
      </c>
      <c r="AB246" s="57">
        <f t="shared" si="172"/>
        <v>266.8424559</v>
      </c>
      <c r="AC246" s="57">
        <f t="shared" si="20"/>
        <v>940.5406909</v>
      </c>
      <c r="AD246" s="58">
        <f t="shared" si="10"/>
        <v>0.006624090993</v>
      </c>
      <c r="AE246" s="59">
        <f t="shared" si="11"/>
        <v>0.09405406909</v>
      </c>
      <c r="AF246" s="60">
        <f t="shared" si="12"/>
        <v>4198.243247</v>
      </c>
      <c r="AG246" s="61">
        <f t="shared" si="13"/>
        <v>-516.9379098</v>
      </c>
    </row>
    <row r="247" ht="15.75" customHeight="1">
      <c r="A247" s="42">
        <v>44812.041666666664</v>
      </c>
      <c r="B247" s="43" t="s">
        <v>271</v>
      </c>
      <c r="C247" s="44">
        <v>0.6942</v>
      </c>
      <c r="D247" s="44">
        <v>0.1866</v>
      </c>
      <c r="E247" s="44">
        <v>0.1192</v>
      </c>
      <c r="F247" s="43">
        <v>1.62</v>
      </c>
      <c r="G247" s="43">
        <v>3.87</v>
      </c>
      <c r="H247" s="45">
        <v>4.93</v>
      </c>
      <c r="I247" s="46" t="s">
        <v>30</v>
      </c>
      <c r="J247" s="26">
        <v>69.42</v>
      </c>
      <c r="K247" s="26">
        <v>1.4405070584845865</v>
      </c>
      <c r="L247" s="47">
        <v>1.1246040000000002</v>
      </c>
      <c r="M247" s="48">
        <v>245.0</v>
      </c>
      <c r="N247" s="49">
        <f t="shared" si="170"/>
        <v>177</v>
      </c>
      <c r="O247" s="50">
        <f t="shared" si="1"/>
        <v>0.7224489796</v>
      </c>
      <c r="P247" s="51">
        <f t="shared" si="15"/>
        <v>13681.30534</v>
      </c>
      <c r="Q247" s="52">
        <f t="shared" si="2"/>
        <v>342.0326334</v>
      </c>
      <c r="R247" s="52">
        <f t="shared" si="16"/>
        <v>69691.64272</v>
      </c>
      <c r="S247" s="53">
        <f t="shared" si="171"/>
        <v>212.0602327</v>
      </c>
      <c r="T247" s="53">
        <f t="shared" si="17"/>
        <v>3893.36557</v>
      </c>
      <c r="U247" s="54">
        <f t="shared" si="4"/>
        <v>0.05586560193</v>
      </c>
      <c r="V247" s="55">
        <f t="shared" si="5"/>
        <v>0.389336557</v>
      </c>
      <c r="W247" s="56">
        <f t="shared" si="18"/>
        <v>10940.54069</v>
      </c>
      <c r="X247" s="57">
        <f t="shared" si="6"/>
        <v>273.5135173</v>
      </c>
      <c r="Y247" s="57">
        <f t="shared" si="7"/>
        <v>441.1508343</v>
      </c>
      <c r="Z247" s="58">
        <f t="shared" si="8"/>
        <v>0.04032258065</v>
      </c>
      <c r="AA247" s="57">
        <f t="shared" si="19"/>
        <v>142429.039</v>
      </c>
      <c r="AB247" s="57">
        <f t="shared" si="172"/>
        <v>273.5135173</v>
      </c>
      <c r="AC247" s="57">
        <f t="shared" si="20"/>
        <v>1214.054208</v>
      </c>
      <c r="AD247" s="58">
        <f t="shared" si="10"/>
        <v>0.00852392333</v>
      </c>
      <c r="AE247" s="59">
        <f t="shared" si="11"/>
        <v>0.1214054208</v>
      </c>
      <c r="AF247" s="60">
        <f t="shared" si="12"/>
        <v>4198.243247</v>
      </c>
      <c r="AG247" s="61">
        <f t="shared" si="13"/>
        <v>-304.8776771</v>
      </c>
    </row>
    <row r="248" ht="15.75" customHeight="1">
      <c r="A248" s="42">
        <v>44812.041666666664</v>
      </c>
      <c r="B248" s="43" t="s">
        <v>272</v>
      </c>
      <c r="C248" s="44">
        <v>0.7018</v>
      </c>
      <c r="D248" s="44">
        <v>0.1731</v>
      </c>
      <c r="E248" s="44">
        <v>0.1251</v>
      </c>
      <c r="F248" s="43">
        <v>1.72</v>
      </c>
      <c r="G248" s="43">
        <v>4.0</v>
      </c>
      <c r="H248" s="45">
        <v>4.22</v>
      </c>
      <c r="I248" s="46" t="s">
        <v>30</v>
      </c>
      <c r="J248" s="26">
        <v>70.17999999999999</v>
      </c>
      <c r="K248" s="26">
        <v>1.4249073810202337</v>
      </c>
      <c r="L248" s="47">
        <v>1.207096</v>
      </c>
      <c r="M248" s="48">
        <v>246.0</v>
      </c>
      <c r="N248" s="49">
        <v>177.0</v>
      </c>
      <c r="O248" s="50">
        <f t="shared" si="1"/>
        <v>0.7195121951</v>
      </c>
      <c r="P248" s="51">
        <f t="shared" si="15"/>
        <v>13893.36557</v>
      </c>
      <c r="Q248" s="52">
        <f t="shared" si="2"/>
        <v>347.3341392</v>
      </c>
      <c r="R248" s="52">
        <f t="shared" si="16"/>
        <v>70038.97686</v>
      </c>
      <c r="S248" s="53">
        <f t="shared" ref="S248:S249" si="173">Q248-(Q248*2)</f>
        <v>-347.3341392</v>
      </c>
      <c r="T248" s="53">
        <f t="shared" si="17"/>
        <v>3546.031431</v>
      </c>
      <c r="U248" s="54">
        <f t="shared" si="4"/>
        <v>0.05062940079</v>
      </c>
      <c r="V248" s="55">
        <f t="shared" si="5"/>
        <v>0.3546031431</v>
      </c>
      <c r="W248" s="56">
        <f t="shared" si="18"/>
        <v>11214.05421</v>
      </c>
      <c r="X248" s="57">
        <f t="shared" si="6"/>
        <v>280.3513552</v>
      </c>
      <c r="Y248" s="57">
        <f t="shared" si="7"/>
        <v>389.3768822</v>
      </c>
      <c r="Z248" s="58">
        <f t="shared" si="8"/>
        <v>0.03472222222</v>
      </c>
      <c r="AA248" s="57">
        <f t="shared" si="19"/>
        <v>142818.4159</v>
      </c>
      <c r="AB248" s="57">
        <f t="shared" ref="AB248:AB249" si="174">Y248-(Y248*2)</f>
        <v>-389.3768822</v>
      </c>
      <c r="AC248" s="57">
        <f t="shared" si="20"/>
        <v>824.6773259</v>
      </c>
      <c r="AD248" s="58">
        <f t="shared" si="10"/>
        <v>0.005774306632</v>
      </c>
      <c r="AE248" s="59">
        <f t="shared" si="11"/>
        <v>0.08246773259</v>
      </c>
      <c r="AF248" s="60">
        <f t="shared" si="12"/>
        <v>4198.243247</v>
      </c>
      <c r="AG248" s="61">
        <f t="shared" si="13"/>
        <v>-652.2118164</v>
      </c>
    </row>
    <row r="249" ht="15.75" customHeight="1">
      <c r="A249" s="42">
        <v>44812.833333333336</v>
      </c>
      <c r="B249" s="43" t="s">
        <v>92</v>
      </c>
      <c r="C249" s="44">
        <v>0.7884</v>
      </c>
      <c r="D249" s="44">
        <v>0.1293</v>
      </c>
      <c r="E249" s="44">
        <v>0.0823</v>
      </c>
      <c r="F249" s="43">
        <v>1.52</v>
      </c>
      <c r="G249" s="43">
        <v>4.03</v>
      </c>
      <c r="H249" s="45">
        <v>5.14</v>
      </c>
      <c r="I249" s="46" t="s">
        <v>30</v>
      </c>
      <c r="J249" s="26">
        <v>78.84</v>
      </c>
      <c r="K249" s="26">
        <v>1.2683916793505834</v>
      </c>
      <c r="L249" s="47">
        <v>1.198368</v>
      </c>
      <c r="M249" s="48">
        <v>247.0</v>
      </c>
      <c r="N249" s="49">
        <v>177.0</v>
      </c>
      <c r="O249" s="50">
        <f t="shared" si="1"/>
        <v>0.7165991903</v>
      </c>
      <c r="P249" s="51">
        <f t="shared" si="15"/>
        <v>13546.03143</v>
      </c>
      <c r="Q249" s="52">
        <f t="shared" si="2"/>
        <v>338.6507858</v>
      </c>
      <c r="R249" s="52">
        <f t="shared" si="16"/>
        <v>70377.62764</v>
      </c>
      <c r="S249" s="53">
        <f t="shared" si="173"/>
        <v>-338.6507858</v>
      </c>
      <c r="T249" s="53">
        <f t="shared" si="17"/>
        <v>3207.380645</v>
      </c>
      <c r="U249" s="54">
        <f t="shared" si="4"/>
        <v>0.04557386704</v>
      </c>
      <c r="V249" s="55">
        <f t="shared" si="5"/>
        <v>0.3207380645</v>
      </c>
      <c r="W249" s="56">
        <f t="shared" si="18"/>
        <v>10824.67733</v>
      </c>
      <c r="X249" s="57">
        <f t="shared" si="6"/>
        <v>270.6169331</v>
      </c>
      <c r="Y249" s="57">
        <f t="shared" si="7"/>
        <v>520.4171791</v>
      </c>
      <c r="Z249" s="58">
        <f t="shared" si="8"/>
        <v>0.04807692308</v>
      </c>
      <c r="AA249" s="57">
        <f t="shared" si="19"/>
        <v>143338.833</v>
      </c>
      <c r="AB249" s="57">
        <f t="shared" si="174"/>
        <v>-520.4171791</v>
      </c>
      <c r="AC249" s="57">
        <f t="shared" si="20"/>
        <v>304.2601468</v>
      </c>
      <c r="AD249" s="58">
        <f t="shared" si="10"/>
        <v>0.002122663763</v>
      </c>
      <c r="AE249" s="59">
        <f t="shared" si="11"/>
        <v>0.03042601468</v>
      </c>
      <c r="AF249" s="60">
        <f t="shared" si="12"/>
        <v>4198.243247</v>
      </c>
      <c r="AG249" s="61">
        <f t="shared" si="13"/>
        <v>-990.8626021</v>
      </c>
    </row>
    <row r="250" ht="15.75" customHeight="1">
      <c r="A250" s="42">
        <v>44814.354166666664</v>
      </c>
      <c r="B250" s="43" t="s">
        <v>273</v>
      </c>
      <c r="C250" s="44">
        <v>0.7094</v>
      </c>
      <c r="D250" s="44">
        <v>0.1883</v>
      </c>
      <c r="E250" s="44">
        <v>0.1023</v>
      </c>
      <c r="F250" s="43">
        <v>1.73</v>
      </c>
      <c r="G250" s="43">
        <v>3.18</v>
      </c>
      <c r="H250" s="45">
        <v>4.87</v>
      </c>
      <c r="I250" s="46" t="s">
        <v>30</v>
      </c>
      <c r="J250" s="26">
        <v>70.94</v>
      </c>
      <c r="K250" s="26">
        <v>1.40964195094446</v>
      </c>
      <c r="L250" s="47">
        <v>1.227262</v>
      </c>
      <c r="M250" s="48">
        <v>248.0</v>
      </c>
      <c r="N250" s="49">
        <f t="shared" ref="N250:N261" si="175">N249+1</f>
        <v>178</v>
      </c>
      <c r="O250" s="50">
        <f t="shared" si="1"/>
        <v>0.7177419355</v>
      </c>
      <c r="P250" s="51">
        <f t="shared" si="15"/>
        <v>13207.38064</v>
      </c>
      <c r="Q250" s="52">
        <f t="shared" si="2"/>
        <v>330.1845161</v>
      </c>
      <c r="R250" s="52">
        <f t="shared" si="16"/>
        <v>70707.81216</v>
      </c>
      <c r="S250" s="53">
        <f t="shared" ref="S250:S261" si="176">(F250-1)*Q250</f>
        <v>241.0346968</v>
      </c>
      <c r="T250" s="53">
        <f t="shared" si="17"/>
        <v>3448.415342</v>
      </c>
      <c r="U250" s="54">
        <f t="shared" si="4"/>
        <v>0.04876993413</v>
      </c>
      <c r="V250" s="55">
        <f t="shared" si="5"/>
        <v>0.3448415342</v>
      </c>
      <c r="W250" s="56">
        <f t="shared" si="18"/>
        <v>10304.26015</v>
      </c>
      <c r="X250" s="57">
        <f t="shared" si="6"/>
        <v>257.6065037</v>
      </c>
      <c r="Y250" s="57">
        <f t="shared" si="7"/>
        <v>352.8856215</v>
      </c>
      <c r="Z250" s="58">
        <f t="shared" si="8"/>
        <v>0.03424657534</v>
      </c>
      <c r="AA250" s="57">
        <f t="shared" si="19"/>
        <v>143691.7187</v>
      </c>
      <c r="AB250" s="57">
        <f t="shared" ref="AB250:AB261" si="177">X250</f>
        <v>257.6065037</v>
      </c>
      <c r="AC250" s="57">
        <f t="shared" si="20"/>
        <v>561.8666504</v>
      </c>
      <c r="AD250" s="58">
        <f t="shared" si="10"/>
        <v>0.003910222911</v>
      </c>
      <c r="AE250" s="59">
        <f t="shared" si="11"/>
        <v>0.05618666504</v>
      </c>
      <c r="AF250" s="60">
        <f t="shared" si="12"/>
        <v>4198.243247</v>
      </c>
      <c r="AG250" s="61">
        <f t="shared" si="13"/>
        <v>-749.8279054</v>
      </c>
    </row>
    <row r="251" ht="15.75" customHeight="1">
      <c r="A251" s="42">
        <v>44814.791666666664</v>
      </c>
      <c r="B251" s="43" t="s">
        <v>274</v>
      </c>
      <c r="C251" s="44">
        <v>0.7296</v>
      </c>
      <c r="D251" s="44">
        <v>0.1596</v>
      </c>
      <c r="E251" s="44">
        <v>0.1108</v>
      </c>
      <c r="F251" s="43">
        <v>1.65</v>
      </c>
      <c r="G251" s="43">
        <v>4.04</v>
      </c>
      <c r="H251" s="45">
        <v>4.26</v>
      </c>
      <c r="I251" s="46" t="s">
        <v>30</v>
      </c>
      <c r="J251" s="26">
        <v>72.96000000000001</v>
      </c>
      <c r="K251" s="26">
        <v>1.3706140350877192</v>
      </c>
      <c r="L251" s="47">
        <v>1.20384</v>
      </c>
      <c r="M251" s="48">
        <v>249.0</v>
      </c>
      <c r="N251" s="49">
        <f t="shared" si="175"/>
        <v>179</v>
      </c>
      <c r="O251" s="50">
        <f t="shared" si="1"/>
        <v>0.718875502</v>
      </c>
      <c r="P251" s="51">
        <f t="shared" si="15"/>
        <v>13448.41534</v>
      </c>
      <c r="Q251" s="52">
        <f t="shared" si="2"/>
        <v>336.2103835</v>
      </c>
      <c r="R251" s="52">
        <f t="shared" si="16"/>
        <v>71044.02254</v>
      </c>
      <c r="S251" s="53">
        <f t="shared" si="176"/>
        <v>218.5367493</v>
      </c>
      <c r="T251" s="53">
        <f t="shared" si="17"/>
        <v>3666.952091</v>
      </c>
      <c r="U251" s="54">
        <f t="shared" si="4"/>
        <v>0.05161520927</v>
      </c>
      <c r="V251" s="55">
        <f t="shared" si="5"/>
        <v>0.3666952091</v>
      </c>
      <c r="W251" s="56">
        <f t="shared" si="18"/>
        <v>10561.86665</v>
      </c>
      <c r="X251" s="57">
        <f t="shared" si="6"/>
        <v>264.0466663</v>
      </c>
      <c r="Y251" s="57">
        <f t="shared" si="7"/>
        <v>406.2256404</v>
      </c>
      <c r="Z251" s="58">
        <f t="shared" si="8"/>
        <v>0.03846153846</v>
      </c>
      <c r="AA251" s="57">
        <f t="shared" si="19"/>
        <v>144097.9443</v>
      </c>
      <c r="AB251" s="57">
        <f t="shared" si="177"/>
        <v>264.0466663</v>
      </c>
      <c r="AC251" s="57">
        <f t="shared" si="20"/>
        <v>825.9133167</v>
      </c>
      <c r="AD251" s="58">
        <f t="shared" si="10"/>
        <v>0.005731610682</v>
      </c>
      <c r="AE251" s="59">
        <f t="shared" si="11"/>
        <v>0.08259133167</v>
      </c>
      <c r="AF251" s="60">
        <f t="shared" si="12"/>
        <v>4198.243247</v>
      </c>
      <c r="AG251" s="61">
        <f t="shared" si="13"/>
        <v>-531.2911561</v>
      </c>
    </row>
    <row r="252" ht="15.75" customHeight="1">
      <c r="A252" s="42">
        <v>44815.583333333336</v>
      </c>
      <c r="B252" s="43" t="s">
        <v>275</v>
      </c>
      <c r="C252" s="44">
        <v>0.8412</v>
      </c>
      <c r="D252" s="44">
        <v>0.1051</v>
      </c>
      <c r="E252" s="44">
        <v>0.0537</v>
      </c>
      <c r="F252" s="43">
        <v>1.21</v>
      </c>
      <c r="G252" s="43">
        <v>6.36</v>
      </c>
      <c r="H252" s="45">
        <v>10.55</v>
      </c>
      <c r="I252" s="46" t="s">
        <v>30</v>
      </c>
      <c r="J252" s="26">
        <v>84.11999999999999</v>
      </c>
      <c r="K252" s="26">
        <v>1.1887779362815027</v>
      </c>
      <c r="L252" s="47">
        <v>1.0178519999999998</v>
      </c>
      <c r="M252" s="48">
        <v>250.0</v>
      </c>
      <c r="N252" s="49">
        <f t="shared" si="175"/>
        <v>180</v>
      </c>
      <c r="O252" s="50">
        <f t="shared" si="1"/>
        <v>0.72</v>
      </c>
      <c r="P252" s="51">
        <f t="shared" si="15"/>
        <v>13666.95209</v>
      </c>
      <c r="Q252" s="52">
        <f t="shared" si="2"/>
        <v>341.6738023</v>
      </c>
      <c r="R252" s="52">
        <f t="shared" si="16"/>
        <v>71385.69635</v>
      </c>
      <c r="S252" s="53">
        <f t="shared" si="176"/>
        <v>71.75149848</v>
      </c>
      <c r="T252" s="53">
        <f t="shared" si="17"/>
        <v>3738.703589</v>
      </c>
      <c r="U252" s="54">
        <f t="shared" si="4"/>
        <v>0.05237328738</v>
      </c>
      <c r="V252" s="55">
        <f t="shared" si="5"/>
        <v>0.3738703589</v>
      </c>
      <c r="W252" s="56">
        <f t="shared" si="18"/>
        <v>10825.91332</v>
      </c>
      <c r="X252" s="57">
        <f t="shared" si="6"/>
        <v>270.6478329</v>
      </c>
      <c r="Y252" s="57">
        <f t="shared" si="7"/>
        <v>1288.799204</v>
      </c>
      <c r="Z252" s="58">
        <f t="shared" si="8"/>
        <v>0.119047619</v>
      </c>
      <c r="AA252" s="57">
        <f t="shared" si="19"/>
        <v>145386.7435</v>
      </c>
      <c r="AB252" s="57">
        <f t="shared" si="177"/>
        <v>270.6478329</v>
      </c>
      <c r="AC252" s="57">
        <f t="shared" si="20"/>
        <v>1096.56115</v>
      </c>
      <c r="AD252" s="58">
        <f t="shared" si="10"/>
        <v>0.007542373694</v>
      </c>
      <c r="AE252" s="59">
        <f t="shared" si="11"/>
        <v>0.109656115</v>
      </c>
      <c r="AF252" s="60">
        <f t="shared" si="12"/>
        <v>4198.243247</v>
      </c>
      <c r="AG252" s="61">
        <f t="shared" si="13"/>
        <v>-459.5396576</v>
      </c>
    </row>
    <row r="253" ht="15.75" customHeight="1">
      <c r="A253" s="42">
        <v>44815.625</v>
      </c>
      <c r="B253" s="43" t="s">
        <v>276</v>
      </c>
      <c r="C253" s="44">
        <v>0.7323</v>
      </c>
      <c r="D253" s="44">
        <v>0.1514</v>
      </c>
      <c r="E253" s="44">
        <v>0.1163</v>
      </c>
      <c r="F253" s="43">
        <v>1.46</v>
      </c>
      <c r="G253" s="43">
        <v>4.51</v>
      </c>
      <c r="H253" s="45">
        <v>5.65</v>
      </c>
      <c r="I253" s="46" t="s">
        <v>30</v>
      </c>
      <c r="J253" s="26">
        <v>73.22999999999999</v>
      </c>
      <c r="K253" s="26">
        <v>1.365560562610952</v>
      </c>
      <c r="L253" s="47">
        <v>1.0691579999999998</v>
      </c>
      <c r="M253" s="48">
        <v>251.0</v>
      </c>
      <c r="N253" s="49">
        <f t="shared" si="175"/>
        <v>181</v>
      </c>
      <c r="O253" s="50">
        <f t="shared" si="1"/>
        <v>0.7211155378</v>
      </c>
      <c r="P253" s="51">
        <f t="shared" si="15"/>
        <v>13738.70359</v>
      </c>
      <c r="Q253" s="52">
        <f t="shared" si="2"/>
        <v>343.4675897</v>
      </c>
      <c r="R253" s="52">
        <f t="shared" si="16"/>
        <v>71729.16394</v>
      </c>
      <c r="S253" s="53">
        <f t="shared" si="176"/>
        <v>157.9950913</v>
      </c>
      <c r="T253" s="53">
        <f t="shared" si="17"/>
        <v>3896.698681</v>
      </c>
      <c r="U253" s="54">
        <f t="shared" si="4"/>
        <v>0.0543251652</v>
      </c>
      <c r="V253" s="55">
        <f t="shared" si="5"/>
        <v>0.3896698681</v>
      </c>
      <c r="W253" s="56">
        <f t="shared" si="18"/>
        <v>11096.56115</v>
      </c>
      <c r="X253" s="57">
        <f t="shared" si="6"/>
        <v>277.4140287</v>
      </c>
      <c r="Y253" s="57">
        <f t="shared" si="7"/>
        <v>603.0739755</v>
      </c>
      <c r="Z253" s="58">
        <f t="shared" si="8"/>
        <v>0.05434782609</v>
      </c>
      <c r="AA253" s="57">
        <f t="shared" si="19"/>
        <v>145989.8175</v>
      </c>
      <c r="AB253" s="57">
        <f t="shared" si="177"/>
        <v>277.4140287</v>
      </c>
      <c r="AC253" s="57">
        <f t="shared" si="20"/>
        <v>1373.975178</v>
      </c>
      <c r="AD253" s="58">
        <f t="shared" si="10"/>
        <v>0.009411445278</v>
      </c>
      <c r="AE253" s="59">
        <f t="shared" si="11"/>
        <v>0.1373975178</v>
      </c>
      <c r="AF253" s="60">
        <f t="shared" si="12"/>
        <v>4198.243247</v>
      </c>
      <c r="AG253" s="61">
        <f t="shared" si="13"/>
        <v>-301.5445663</v>
      </c>
    </row>
    <row r="254" ht="15.75" customHeight="1">
      <c r="A254" s="42">
        <v>44815.645833333336</v>
      </c>
      <c r="B254" s="43" t="s">
        <v>277</v>
      </c>
      <c r="C254" s="44">
        <v>0.7049</v>
      </c>
      <c r="D254" s="44">
        <v>0.1681</v>
      </c>
      <c r="E254" s="44">
        <v>0.1269</v>
      </c>
      <c r="F254" s="43">
        <v>1.42</v>
      </c>
      <c r="G254" s="43">
        <v>4.78</v>
      </c>
      <c r="H254" s="45">
        <v>6.31</v>
      </c>
      <c r="I254" s="46" t="s">
        <v>30</v>
      </c>
      <c r="J254" s="26">
        <v>70.49</v>
      </c>
      <c r="K254" s="26">
        <v>1.4186409419775856</v>
      </c>
      <c r="L254" s="47">
        <v>1.0009579999999998</v>
      </c>
      <c r="M254" s="48">
        <v>252.0</v>
      </c>
      <c r="N254" s="49">
        <f t="shared" si="175"/>
        <v>182</v>
      </c>
      <c r="O254" s="50">
        <f t="shared" si="1"/>
        <v>0.7222222222</v>
      </c>
      <c r="P254" s="51">
        <f t="shared" si="15"/>
        <v>13896.69868</v>
      </c>
      <c r="Q254" s="52">
        <f t="shared" si="2"/>
        <v>347.417467</v>
      </c>
      <c r="R254" s="52">
        <f t="shared" si="16"/>
        <v>72076.5814</v>
      </c>
      <c r="S254" s="53">
        <f t="shared" si="176"/>
        <v>145.9153361</v>
      </c>
      <c r="T254" s="53">
        <f t="shared" si="17"/>
        <v>4042.614017</v>
      </c>
      <c r="U254" s="54">
        <f t="shared" si="4"/>
        <v>0.05608776024</v>
      </c>
      <c r="V254" s="55">
        <f t="shared" si="5"/>
        <v>0.4042614017</v>
      </c>
      <c r="W254" s="56">
        <f t="shared" si="18"/>
        <v>11373.97518</v>
      </c>
      <c r="X254" s="57">
        <f t="shared" si="6"/>
        <v>284.3493795</v>
      </c>
      <c r="Y254" s="57">
        <f t="shared" si="7"/>
        <v>677.022332</v>
      </c>
      <c r="Z254" s="58">
        <f t="shared" si="8"/>
        <v>0.05952380952</v>
      </c>
      <c r="AA254" s="57">
        <f t="shared" si="19"/>
        <v>146666.8398</v>
      </c>
      <c r="AB254" s="57">
        <f t="shared" si="177"/>
        <v>284.3493795</v>
      </c>
      <c r="AC254" s="57">
        <f t="shared" si="20"/>
        <v>1658.324558</v>
      </c>
      <c r="AD254" s="58">
        <f t="shared" si="10"/>
        <v>0.011306745</v>
      </c>
      <c r="AE254" s="59">
        <f t="shared" si="11"/>
        <v>0.1658324558</v>
      </c>
      <c r="AF254" s="60">
        <f t="shared" si="12"/>
        <v>4198.243247</v>
      </c>
      <c r="AG254" s="61">
        <f t="shared" si="13"/>
        <v>-155.6292302</v>
      </c>
    </row>
    <row r="255" ht="15.75" customHeight="1">
      <c r="A255" s="42">
        <v>44815.6875</v>
      </c>
      <c r="B255" s="43" t="s">
        <v>278</v>
      </c>
      <c r="C255" s="44">
        <v>0.694</v>
      </c>
      <c r="D255" s="44">
        <v>0.1895</v>
      </c>
      <c r="E255" s="44">
        <v>0.1165</v>
      </c>
      <c r="F255" s="43">
        <v>1.54</v>
      </c>
      <c r="G255" s="43">
        <v>4.03</v>
      </c>
      <c r="H255" s="45">
        <v>5.17</v>
      </c>
      <c r="I255" s="46" t="s">
        <v>30</v>
      </c>
      <c r="J255" s="26">
        <v>69.39999999999999</v>
      </c>
      <c r="K255" s="26">
        <v>1.4409221902017293</v>
      </c>
      <c r="L255" s="47">
        <v>1.06876</v>
      </c>
      <c r="M255" s="48">
        <v>253.0</v>
      </c>
      <c r="N255" s="49">
        <f t="shared" si="175"/>
        <v>183</v>
      </c>
      <c r="O255" s="50">
        <f t="shared" si="1"/>
        <v>0.7233201581</v>
      </c>
      <c r="P255" s="51">
        <f t="shared" si="15"/>
        <v>14042.61402</v>
      </c>
      <c r="Q255" s="52">
        <f t="shared" si="2"/>
        <v>351.0653504</v>
      </c>
      <c r="R255" s="52">
        <f t="shared" si="16"/>
        <v>72427.64675</v>
      </c>
      <c r="S255" s="53">
        <f t="shared" si="176"/>
        <v>189.5752892</v>
      </c>
      <c r="T255" s="53">
        <f t="shared" si="17"/>
        <v>4232.189306</v>
      </c>
      <c r="U255" s="54">
        <f t="shared" si="4"/>
        <v>0.05843333997</v>
      </c>
      <c r="V255" s="55">
        <f t="shared" si="5"/>
        <v>0.4232189306</v>
      </c>
      <c r="W255" s="56">
        <f t="shared" si="18"/>
        <v>11658.32456</v>
      </c>
      <c r="X255" s="57">
        <f t="shared" si="6"/>
        <v>291.4581139</v>
      </c>
      <c r="Y255" s="57">
        <f t="shared" si="7"/>
        <v>539.737248</v>
      </c>
      <c r="Z255" s="58">
        <f t="shared" si="8"/>
        <v>0.0462962963</v>
      </c>
      <c r="AA255" s="57">
        <f t="shared" si="19"/>
        <v>147206.5771</v>
      </c>
      <c r="AB255" s="57">
        <f t="shared" si="177"/>
        <v>291.4581139</v>
      </c>
      <c r="AC255" s="57">
        <f t="shared" si="20"/>
        <v>1949.782672</v>
      </c>
      <c r="AD255" s="58">
        <f t="shared" si="10"/>
        <v>0.01324521438</v>
      </c>
      <c r="AE255" s="59">
        <f t="shared" si="11"/>
        <v>0.1949782672</v>
      </c>
      <c r="AF255" s="60">
        <f t="shared" si="12"/>
        <v>4232.189306</v>
      </c>
      <c r="AG255" s="61">
        <f t="shared" si="13"/>
        <v>0</v>
      </c>
    </row>
    <row r="256" ht="15.75" customHeight="1">
      <c r="A256" s="42">
        <v>44815.6875</v>
      </c>
      <c r="B256" s="43" t="s">
        <v>279</v>
      </c>
      <c r="C256" s="44">
        <v>0.7236</v>
      </c>
      <c r="D256" s="44">
        <v>0.1705</v>
      </c>
      <c r="E256" s="44">
        <v>0.1059</v>
      </c>
      <c r="F256" s="43">
        <v>1.59</v>
      </c>
      <c r="G256" s="43">
        <v>4.17</v>
      </c>
      <c r="H256" s="45">
        <v>5.16</v>
      </c>
      <c r="I256" s="46" t="s">
        <v>30</v>
      </c>
      <c r="J256" s="26">
        <v>72.36</v>
      </c>
      <c r="K256" s="26">
        <v>1.3819789939192924</v>
      </c>
      <c r="L256" s="47">
        <v>1.150524</v>
      </c>
      <c r="M256" s="48">
        <v>254.0</v>
      </c>
      <c r="N256" s="49">
        <f t="shared" si="175"/>
        <v>184</v>
      </c>
      <c r="O256" s="50">
        <f t="shared" si="1"/>
        <v>0.7244094488</v>
      </c>
      <c r="P256" s="51">
        <f t="shared" si="15"/>
        <v>14232.18931</v>
      </c>
      <c r="Q256" s="52">
        <f t="shared" si="2"/>
        <v>355.8047326</v>
      </c>
      <c r="R256" s="52">
        <f t="shared" si="16"/>
        <v>72783.45149</v>
      </c>
      <c r="S256" s="53">
        <f t="shared" si="176"/>
        <v>209.9247923</v>
      </c>
      <c r="T256" s="53">
        <f t="shared" si="17"/>
        <v>4442.114098</v>
      </c>
      <c r="U256" s="54">
        <f t="shared" si="4"/>
        <v>0.06103192426</v>
      </c>
      <c r="V256" s="55">
        <f t="shared" si="5"/>
        <v>0.4442114098</v>
      </c>
      <c r="W256" s="56">
        <f t="shared" si="18"/>
        <v>11949.78267</v>
      </c>
      <c r="X256" s="57">
        <f t="shared" si="6"/>
        <v>298.7445668</v>
      </c>
      <c r="Y256" s="57">
        <f t="shared" si="7"/>
        <v>506.3467234</v>
      </c>
      <c r="Z256" s="58">
        <f t="shared" si="8"/>
        <v>0.04237288136</v>
      </c>
      <c r="AA256" s="57">
        <f t="shared" si="19"/>
        <v>147712.9238</v>
      </c>
      <c r="AB256" s="57">
        <f t="shared" si="177"/>
        <v>298.7445668</v>
      </c>
      <c r="AC256" s="57">
        <f t="shared" si="20"/>
        <v>2248.527239</v>
      </c>
      <c r="AD256" s="58">
        <f t="shared" si="10"/>
        <v>0.01522227833</v>
      </c>
      <c r="AE256" s="59">
        <f t="shared" si="11"/>
        <v>0.2248527239</v>
      </c>
      <c r="AF256" s="60">
        <f t="shared" si="12"/>
        <v>4442.114098</v>
      </c>
      <c r="AG256" s="61">
        <f t="shared" si="13"/>
        <v>0</v>
      </c>
    </row>
    <row r="257" ht="15.75" customHeight="1">
      <c r="A257" s="42">
        <v>44815.75</v>
      </c>
      <c r="B257" s="43" t="s">
        <v>280</v>
      </c>
      <c r="C257" s="44">
        <v>0.6943</v>
      </c>
      <c r="D257" s="44">
        <v>0.1942</v>
      </c>
      <c r="E257" s="44">
        <v>0.1115</v>
      </c>
      <c r="F257" s="43">
        <v>1.58</v>
      </c>
      <c r="G257" s="43">
        <v>3.47</v>
      </c>
      <c r="H257" s="45">
        <v>5.34</v>
      </c>
      <c r="I257" s="46" t="s">
        <v>30</v>
      </c>
      <c r="J257" s="26">
        <v>69.43</v>
      </c>
      <c r="K257" s="26">
        <v>1.440299582313121</v>
      </c>
      <c r="L257" s="47">
        <v>1.096994</v>
      </c>
      <c r="M257" s="48">
        <v>255.0</v>
      </c>
      <c r="N257" s="49">
        <f t="shared" si="175"/>
        <v>185</v>
      </c>
      <c r="O257" s="50">
        <f t="shared" si="1"/>
        <v>0.7254901961</v>
      </c>
      <c r="P257" s="51">
        <f t="shared" si="15"/>
        <v>14442.1141</v>
      </c>
      <c r="Q257" s="52">
        <f t="shared" si="2"/>
        <v>361.0528525</v>
      </c>
      <c r="R257" s="52">
        <f t="shared" si="16"/>
        <v>73144.50434</v>
      </c>
      <c r="S257" s="53">
        <f t="shared" si="176"/>
        <v>209.4106544</v>
      </c>
      <c r="T257" s="53">
        <f t="shared" si="17"/>
        <v>4651.524753</v>
      </c>
      <c r="U257" s="54">
        <f t="shared" si="4"/>
        <v>0.06359363283</v>
      </c>
      <c r="V257" s="55">
        <f t="shared" si="5"/>
        <v>0.4651524753</v>
      </c>
      <c r="W257" s="56">
        <f t="shared" si="18"/>
        <v>12248.52724</v>
      </c>
      <c r="X257" s="57">
        <f t="shared" si="6"/>
        <v>306.213181</v>
      </c>
      <c r="Y257" s="57">
        <f t="shared" si="7"/>
        <v>527.9537603</v>
      </c>
      <c r="Z257" s="58">
        <f t="shared" si="8"/>
        <v>0.04310344828</v>
      </c>
      <c r="AA257" s="57">
        <f t="shared" si="19"/>
        <v>148240.8775</v>
      </c>
      <c r="AB257" s="57">
        <f t="shared" si="177"/>
        <v>306.213181</v>
      </c>
      <c r="AC257" s="57">
        <f t="shared" si="20"/>
        <v>2554.74042</v>
      </c>
      <c r="AD257" s="58">
        <f t="shared" si="10"/>
        <v>0.01723371085</v>
      </c>
      <c r="AE257" s="59">
        <f t="shared" si="11"/>
        <v>0.255474042</v>
      </c>
      <c r="AF257" s="60">
        <f t="shared" si="12"/>
        <v>4651.524753</v>
      </c>
      <c r="AG257" s="61">
        <f t="shared" si="13"/>
        <v>0</v>
      </c>
    </row>
    <row r="258" ht="15.75" customHeight="1">
      <c r="A258" s="42">
        <v>44815.833333333336</v>
      </c>
      <c r="B258" s="43" t="s">
        <v>281</v>
      </c>
      <c r="C258" s="44">
        <v>0.7526</v>
      </c>
      <c r="D258" s="44">
        <v>0.1523</v>
      </c>
      <c r="E258" s="44">
        <v>0.095</v>
      </c>
      <c r="F258" s="43">
        <v>1.34</v>
      </c>
      <c r="G258" s="43">
        <v>5.16</v>
      </c>
      <c r="H258" s="45">
        <v>7.88</v>
      </c>
      <c r="I258" s="46" t="s">
        <v>30</v>
      </c>
      <c r="J258" s="26">
        <v>75.26</v>
      </c>
      <c r="K258" s="26">
        <v>1.3287270794578794</v>
      </c>
      <c r="L258" s="47">
        <v>1.008484</v>
      </c>
      <c r="M258" s="48">
        <v>256.0</v>
      </c>
      <c r="N258" s="49">
        <f t="shared" si="175"/>
        <v>186</v>
      </c>
      <c r="O258" s="50">
        <f t="shared" si="1"/>
        <v>0.7265625</v>
      </c>
      <c r="P258" s="51">
        <f t="shared" si="15"/>
        <v>14651.52475</v>
      </c>
      <c r="Q258" s="52">
        <f t="shared" si="2"/>
        <v>366.2881188</v>
      </c>
      <c r="R258" s="52">
        <f t="shared" si="16"/>
        <v>73510.79246</v>
      </c>
      <c r="S258" s="53">
        <f t="shared" si="176"/>
        <v>124.5379604</v>
      </c>
      <c r="T258" s="53">
        <f t="shared" si="17"/>
        <v>4776.062713</v>
      </c>
      <c r="U258" s="54">
        <f t="shared" si="4"/>
        <v>0.064970905</v>
      </c>
      <c r="V258" s="55">
        <f t="shared" si="5"/>
        <v>0.4776062713</v>
      </c>
      <c r="W258" s="56">
        <f t="shared" si="18"/>
        <v>12554.74042</v>
      </c>
      <c r="X258" s="57">
        <f t="shared" si="6"/>
        <v>313.8685105</v>
      </c>
      <c r="Y258" s="57">
        <f t="shared" si="7"/>
        <v>923.1426779</v>
      </c>
      <c r="Z258" s="58">
        <f t="shared" si="8"/>
        <v>0.07352941176</v>
      </c>
      <c r="AA258" s="57">
        <f t="shared" si="19"/>
        <v>149164.0202</v>
      </c>
      <c r="AB258" s="57">
        <f t="shared" si="177"/>
        <v>313.8685105</v>
      </c>
      <c r="AC258" s="57">
        <f t="shared" si="20"/>
        <v>2868.60893</v>
      </c>
      <c r="AD258" s="58">
        <f t="shared" si="10"/>
        <v>0.01923123905</v>
      </c>
      <c r="AE258" s="59">
        <f t="shared" si="11"/>
        <v>0.286860893</v>
      </c>
      <c r="AF258" s="60">
        <f t="shared" si="12"/>
        <v>4776.062713</v>
      </c>
      <c r="AG258" s="61">
        <f t="shared" si="13"/>
        <v>0</v>
      </c>
    </row>
    <row r="259" ht="15.75" customHeight="1">
      <c r="A259" s="42">
        <v>44815.833333333336</v>
      </c>
      <c r="B259" s="43" t="s">
        <v>282</v>
      </c>
      <c r="C259" s="44">
        <v>0.7162</v>
      </c>
      <c r="D259" s="44">
        <v>0.1834</v>
      </c>
      <c r="E259" s="44">
        <v>0.1004</v>
      </c>
      <c r="F259" s="43">
        <v>1.49</v>
      </c>
      <c r="G259" s="43">
        <v>4.12</v>
      </c>
      <c r="H259" s="45">
        <v>5.62</v>
      </c>
      <c r="I259" s="46" t="s">
        <v>30</v>
      </c>
      <c r="J259" s="26">
        <v>71.61999999999999</v>
      </c>
      <c r="K259" s="26">
        <v>1.3962580284836639</v>
      </c>
      <c r="L259" s="47">
        <v>1.067138</v>
      </c>
      <c r="M259" s="48">
        <v>257.0</v>
      </c>
      <c r="N259" s="49">
        <f t="shared" si="175"/>
        <v>187</v>
      </c>
      <c r="O259" s="50">
        <f t="shared" si="1"/>
        <v>0.7276264591</v>
      </c>
      <c r="P259" s="51">
        <f t="shared" si="15"/>
        <v>14776.06271</v>
      </c>
      <c r="Q259" s="52">
        <f t="shared" si="2"/>
        <v>369.4015678</v>
      </c>
      <c r="R259" s="52">
        <f t="shared" si="16"/>
        <v>73880.19402</v>
      </c>
      <c r="S259" s="53">
        <f t="shared" si="176"/>
        <v>181.0067682</v>
      </c>
      <c r="T259" s="53">
        <f t="shared" si="17"/>
        <v>4957.069481</v>
      </c>
      <c r="U259" s="54">
        <f t="shared" si="4"/>
        <v>0.06709605391</v>
      </c>
      <c r="V259" s="55">
        <f t="shared" si="5"/>
        <v>0.4957069481</v>
      </c>
      <c r="W259" s="56">
        <f t="shared" si="18"/>
        <v>12868.60893</v>
      </c>
      <c r="X259" s="57">
        <f t="shared" si="6"/>
        <v>321.7152233</v>
      </c>
      <c r="Y259" s="57">
        <f t="shared" si="7"/>
        <v>656.5616801</v>
      </c>
      <c r="Z259" s="58">
        <f t="shared" si="8"/>
        <v>0.05102040816</v>
      </c>
      <c r="AA259" s="57">
        <f t="shared" si="19"/>
        <v>149820.5819</v>
      </c>
      <c r="AB259" s="57">
        <f t="shared" si="177"/>
        <v>321.7152233</v>
      </c>
      <c r="AC259" s="57">
        <f t="shared" si="20"/>
        <v>3190.324153</v>
      </c>
      <c r="AD259" s="58">
        <f t="shared" si="10"/>
        <v>0.02129429824</v>
      </c>
      <c r="AE259" s="59">
        <f t="shared" si="11"/>
        <v>0.3190324153</v>
      </c>
      <c r="AF259" s="60">
        <f t="shared" si="12"/>
        <v>4957.069481</v>
      </c>
      <c r="AG259" s="61">
        <f t="shared" si="13"/>
        <v>0</v>
      </c>
    </row>
    <row r="260" ht="15.75" customHeight="1">
      <c r="A260" s="42">
        <v>44816.020833333336</v>
      </c>
      <c r="B260" s="43" t="s">
        <v>283</v>
      </c>
      <c r="C260" s="44">
        <v>0.8515</v>
      </c>
      <c r="D260" s="44">
        <v>0.1009</v>
      </c>
      <c r="E260" s="44">
        <v>0.0475</v>
      </c>
      <c r="F260" s="43">
        <v>1.39</v>
      </c>
      <c r="G260" s="43">
        <v>4.35</v>
      </c>
      <c r="H260" s="45">
        <v>6.55</v>
      </c>
      <c r="I260" s="46" t="s">
        <v>30</v>
      </c>
      <c r="J260" s="26">
        <v>85.15</v>
      </c>
      <c r="K260" s="26">
        <v>1.1743981209630063</v>
      </c>
      <c r="L260" s="47">
        <v>1.183585</v>
      </c>
      <c r="M260" s="48">
        <v>258.0</v>
      </c>
      <c r="N260" s="49">
        <f t="shared" si="175"/>
        <v>188</v>
      </c>
      <c r="O260" s="50">
        <f t="shared" si="1"/>
        <v>0.7286821705</v>
      </c>
      <c r="P260" s="51">
        <f t="shared" si="15"/>
        <v>14957.06948</v>
      </c>
      <c r="Q260" s="52">
        <f t="shared" si="2"/>
        <v>373.926737</v>
      </c>
      <c r="R260" s="52">
        <f t="shared" si="16"/>
        <v>74254.12076</v>
      </c>
      <c r="S260" s="53">
        <f t="shared" si="176"/>
        <v>145.8314274</v>
      </c>
      <c r="T260" s="53">
        <f t="shared" si="17"/>
        <v>5102.900909</v>
      </c>
      <c r="U260" s="54">
        <f t="shared" si="4"/>
        <v>0.06872212419</v>
      </c>
      <c r="V260" s="55">
        <f t="shared" si="5"/>
        <v>0.5102900909</v>
      </c>
      <c r="W260" s="56">
        <f t="shared" si="18"/>
        <v>13190.32415</v>
      </c>
      <c r="X260" s="57">
        <f t="shared" si="6"/>
        <v>329.7581038</v>
      </c>
      <c r="Y260" s="57">
        <f t="shared" si="7"/>
        <v>845.5335996</v>
      </c>
      <c r="Z260" s="58">
        <f t="shared" si="8"/>
        <v>0.0641025641</v>
      </c>
      <c r="AA260" s="57">
        <f t="shared" si="19"/>
        <v>150666.1155</v>
      </c>
      <c r="AB260" s="57">
        <f t="shared" si="177"/>
        <v>329.7581038</v>
      </c>
      <c r="AC260" s="57">
        <f t="shared" si="20"/>
        <v>3520.082257</v>
      </c>
      <c r="AD260" s="58">
        <f t="shared" si="10"/>
        <v>0.02336346328</v>
      </c>
      <c r="AE260" s="59">
        <f t="shared" si="11"/>
        <v>0.3520082257</v>
      </c>
      <c r="AF260" s="60">
        <f t="shared" si="12"/>
        <v>5102.900909</v>
      </c>
      <c r="AG260" s="61">
        <f t="shared" si="13"/>
        <v>0</v>
      </c>
    </row>
    <row r="261" ht="15.75" customHeight="1">
      <c r="A261" s="42">
        <v>44816.333333333336</v>
      </c>
      <c r="B261" s="43" t="s">
        <v>284</v>
      </c>
      <c r="C261" s="44">
        <v>0.6939</v>
      </c>
      <c r="D261" s="44">
        <v>0.1989</v>
      </c>
      <c r="E261" s="44">
        <v>0.1071</v>
      </c>
      <c r="F261" s="43">
        <v>1.59</v>
      </c>
      <c r="G261" s="43">
        <v>3.68</v>
      </c>
      <c r="H261" s="45">
        <v>5.11</v>
      </c>
      <c r="I261" s="46" t="s">
        <v>30</v>
      </c>
      <c r="J261" s="26">
        <v>69.39</v>
      </c>
      <c r="K261" s="26">
        <v>1.4411298457991066</v>
      </c>
      <c r="L261" s="47">
        <v>1.1033009999999999</v>
      </c>
      <c r="M261" s="48">
        <v>259.0</v>
      </c>
      <c r="N261" s="49">
        <f t="shared" si="175"/>
        <v>189</v>
      </c>
      <c r="O261" s="50">
        <f t="shared" si="1"/>
        <v>0.7297297297</v>
      </c>
      <c r="P261" s="51">
        <f t="shared" si="15"/>
        <v>15102.90091</v>
      </c>
      <c r="Q261" s="52">
        <f t="shared" si="2"/>
        <v>377.5725227</v>
      </c>
      <c r="R261" s="52">
        <f t="shared" si="16"/>
        <v>74631.69328</v>
      </c>
      <c r="S261" s="53">
        <f t="shared" si="176"/>
        <v>222.7677884</v>
      </c>
      <c r="T261" s="53">
        <f t="shared" si="17"/>
        <v>5325.668697</v>
      </c>
      <c r="U261" s="54">
        <f t="shared" si="4"/>
        <v>0.0713593443</v>
      </c>
      <c r="V261" s="55">
        <f t="shared" si="5"/>
        <v>0.5325668697</v>
      </c>
      <c r="W261" s="56">
        <f t="shared" si="18"/>
        <v>13520.08226</v>
      </c>
      <c r="X261" s="57">
        <f t="shared" si="6"/>
        <v>338.0020564</v>
      </c>
      <c r="Y261" s="57">
        <f t="shared" si="7"/>
        <v>572.8848414</v>
      </c>
      <c r="Z261" s="58">
        <f t="shared" si="8"/>
        <v>0.04237288136</v>
      </c>
      <c r="AA261" s="57">
        <f t="shared" si="19"/>
        <v>151239.0003</v>
      </c>
      <c r="AB261" s="57">
        <f t="shared" si="177"/>
        <v>338.0020564</v>
      </c>
      <c r="AC261" s="57">
        <f t="shared" si="20"/>
        <v>3858.084314</v>
      </c>
      <c r="AD261" s="58">
        <f t="shared" si="10"/>
        <v>0.02550985067</v>
      </c>
      <c r="AE261" s="59">
        <f t="shared" si="11"/>
        <v>0.3858084314</v>
      </c>
      <c r="AF261" s="60">
        <f t="shared" si="12"/>
        <v>5325.668697</v>
      </c>
      <c r="AG261" s="61">
        <f t="shared" si="13"/>
        <v>0</v>
      </c>
    </row>
    <row r="262" ht="15.75" customHeight="1">
      <c r="A262" s="42">
        <v>44816.833333333336</v>
      </c>
      <c r="B262" s="43" t="s">
        <v>285</v>
      </c>
      <c r="C262" s="44">
        <v>0.6941</v>
      </c>
      <c r="D262" s="44">
        <v>0.1787</v>
      </c>
      <c r="E262" s="44">
        <v>0.1272</v>
      </c>
      <c r="F262" s="43">
        <v>1.68</v>
      </c>
      <c r="G262" s="43">
        <v>3.67</v>
      </c>
      <c r="H262" s="45">
        <v>4.29</v>
      </c>
      <c r="I262" s="46" t="s">
        <v>30</v>
      </c>
      <c r="J262" s="26">
        <v>69.41</v>
      </c>
      <c r="K262" s="26">
        <v>1.4407145944388418</v>
      </c>
      <c r="L262" s="47">
        <v>1.1660879999999998</v>
      </c>
      <c r="M262" s="48">
        <v>260.0</v>
      </c>
      <c r="N262" s="49">
        <v>189.0</v>
      </c>
      <c r="O262" s="50">
        <f t="shared" si="1"/>
        <v>0.7269230769</v>
      </c>
      <c r="P262" s="51">
        <f t="shared" si="15"/>
        <v>15325.6687</v>
      </c>
      <c r="Q262" s="52">
        <f t="shared" si="2"/>
        <v>383.1417174</v>
      </c>
      <c r="R262" s="52">
        <f t="shared" si="16"/>
        <v>75014.835</v>
      </c>
      <c r="S262" s="53">
        <f>Q262-(Q262*2)</f>
        <v>-383.1417174</v>
      </c>
      <c r="T262" s="53">
        <f t="shared" si="17"/>
        <v>4942.52698</v>
      </c>
      <c r="U262" s="54">
        <f t="shared" si="4"/>
        <v>0.06588732721</v>
      </c>
      <c r="V262" s="55">
        <f t="shared" si="5"/>
        <v>0.494252698</v>
      </c>
      <c r="W262" s="56">
        <f t="shared" si="18"/>
        <v>13858.08431</v>
      </c>
      <c r="X262" s="57">
        <f t="shared" si="6"/>
        <v>346.4521078</v>
      </c>
      <c r="Y262" s="57">
        <f t="shared" si="7"/>
        <v>509.4883939</v>
      </c>
      <c r="Z262" s="58">
        <f t="shared" si="8"/>
        <v>0.03676470588</v>
      </c>
      <c r="AA262" s="57">
        <f t="shared" si="19"/>
        <v>151748.4887</v>
      </c>
      <c r="AB262" s="57">
        <f>Y262-(Y262*2)</f>
        <v>-509.4883939</v>
      </c>
      <c r="AC262" s="57">
        <f t="shared" si="20"/>
        <v>3348.59592</v>
      </c>
      <c r="AD262" s="58">
        <f t="shared" si="10"/>
        <v>0.02206674971</v>
      </c>
      <c r="AE262" s="59">
        <f t="shared" si="11"/>
        <v>0.334859592</v>
      </c>
      <c r="AF262" s="60">
        <f t="shared" si="12"/>
        <v>5325.668697</v>
      </c>
      <c r="AG262" s="61">
        <f t="shared" si="13"/>
        <v>-383.1417174</v>
      </c>
    </row>
    <row r="263" ht="15.75" customHeight="1">
      <c r="A263" s="42">
        <v>44817.020833333336</v>
      </c>
      <c r="B263" s="43" t="s">
        <v>286</v>
      </c>
      <c r="C263" s="44">
        <v>0.7412</v>
      </c>
      <c r="D263" s="44">
        <v>0.1754</v>
      </c>
      <c r="E263" s="44">
        <v>0.0834</v>
      </c>
      <c r="F263" s="43">
        <v>1.78</v>
      </c>
      <c r="G263" s="43">
        <v>3.29</v>
      </c>
      <c r="H263" s="45">
        <v>4.32</v>
      </c>
      <c r="I263" s="46" t="s">
        <v>30</v>
      </c>
      <c r="J263" s="26">
        <v>74.11999999999999</v>
      </c>
      <c r="K263" s="26">
        <v>1.3491635186184567</v>
      </c>
      <c r="L263" s="47">
        <v>1.3193359999999998</v>
      </c>
      <c r="M263" s="48">
        <v>261.0</v>
      </c>
      <c r="N263" s="49">
        <f t="shared" ref="N263:N265" si="178">N262+1</f>
        <v>190</v>
      </c>
      <c r="O263" s="50">
        <f t="shared" si="1"/>
        <v>0.7279693487</v>
      </c>
      <c r="P263" s="51">
        <f t="shared" si="15"/>
        <v>14942.52698</v>
      </c>
      <c r="Q263" s="52">
        <f t="shared" si="2"/>
        <v>373.5631745</v>
      </c>
      <c r="R263" s="52">
        <f t="shared" si="16"/>
        <v>75388.39818</v>
      </c>
      <c r="S263" s="53">
        <f t="shared" ref="S263:S265" si="179">(F263-1)*Q263</f>
        <v>291.3792761</v>
      </c>
      <c r="T263" s="53">
        <f t="shared" si="17"/>
        <v>5233.906256</v>
      </c>
      <c r="U263" s="54">
        <f t="shared" si="4"/>
        <v>0.06942588492</v>
      </c>
      <c r="V263" s="55">
        <f t="shared" si="5"/>
        <v>0.5233906256</v>
      </c>
      <c r="W263" s="56">
        <f t="shared" si="18"/>
        <v>13348.59592</v>
      </c>
      <c r="X263" s="57">
        <f t="shared" si="6"/>
        <v>333.714898</v>
      </c>
      <c r="Y263" s="57">
        <f t="shared" si="7"/>
        <v>427.8396128</v>
      </c>
      <c r="Z263" s="58">
        <f t="shared" si="8"/>
        <v>0.03205128205</v>
      </c>
      <c r="AA263" s="57">
        <f t="shared" si="19"/>
        <v>152176.3283</v>
      </c>
      <c r="AB263" s="57">
        <f t="shared" ref="AB263:AB265" si="180">X263</f>
        <v>333.714898</v>
      </c>
      <c r="AC263" s="57">
        <f t="shared" si="20"/>
        <v>3682.310818</v>
      </c>
      <c r="AD263" s="58">
        <f t="shared" si="10"/>
        <v>0.02419765845</v>
      </c>
      <c r="AE263" s="59">
        <f t="shared" si="11"/>
        <v>0.3682310818</v>
      </c>
      <c r="AF263" s="60">
        <f t="shared" si="12"/>
        <v>5325.668697</v>
      </c>
      <c r="AG263" s="61">
        <f t="shared" si="13"/>
        <v>-91.76244132</v>
      </c>
    </row>
    <row r="264" ht="15.75" customHeight="1">
      <c r="A264" s="42">
        <v>44818.90625</v>
      </c>
      <c r="B264" s="43" t="s">
        <v>287</v>
      </c>
      <c r="C264" s="44">
        <v>0.8096</v>
      </c>
      <c r="D264" s="44">
        <v>0.1345</v>
      </c>
      <c r="E264" s="44">
        <v>0.0559</v>
      </c>
      <c r="F264" s="43">
        <v>1.49</v>
      </c>
      <c r="G264" s="43">
        <v>4.29</v>
      </c>
      <c r="H264" s="45">
        <v>6.63</v>
      </c>
      <c r="I264" s="46" t="s">
        <v>30</v>
      </c>
      <c r="J264" s="26">
        <v>80.96</v>
      </c>
      <c r="K264" s="26">
        <v>1.2351778656126482</v>
      </c>
      <c r="L264" s="47">
        <v>1.206304</v>
      </c>
      <c r="M264" s="48">
        <v>262.0</v>
      </c>
      <c r="N264" s="49">
        <f t="shared" si="178"/>
        <v>191</v>
      </c>
      <c r="O264" s="50">
        <f t="shared" si="1"/>
        <v>0.7290076336</v>
      </c>
      <c r="P264" s="51">
        <f t="shared" si="15"/>
        <v>15233.90626</v>
      </c>
      <c r="Q264" s="52">
        <f t="shared" si="2"/>
        <v>380.8476564</v>
      </c>
      <c r="R264" s="52">
        <f t="shared" si="16"/>
        <v>75769.24583</v>
      </c>
      <c r="S264" s="53">
        <f t="shared" si="179"/>
        <v>186.6153516</v>
      </c>
      <c r="T264" s="53">
        <f t="shared" si="17"/>
        <v>5420.521607</v>
      </c>
      <c r="U264" s="54">
        <f t="shared" si="4"/>
        <v>0.07153986486</v>
      </c>
      <c r="V264" s="55">
        <f t="shared" si="5"/>
        <v>0.5420521607</v>
      </c>
      <c r="W264" s="56">
        <f t="shared" si="18"/>
        <v>13682.31082</v>
      </c>
      <c r="X264" s="57">
        <f t="shared" si="6"/>
        <v>342.0577704</v>
      </c>
      <c r="Y264" s="57">
        <f t="shared" si="7"/>
        <v>698.0770825</v>
      </c>
      <c r="Z264" s="58">
        <f t="shared" si="8"/>
        <v>0.05102040816</v>
      </c>
      <c r="AA264" s="57">
        <f t="shared" si="19"/>
        <v>152874.4054</v>
      </c>
      <c r="AB264" s="57">
        <f t="shared" si="180"/>
        <v>342.0577704</v>
      </c>
      <c r="AC264" s="57">
        <f t="shared" si="20"/>
        <v>4024.368588</v>
      </c>
      <c r="AD264" s="58">
        <f t="shared" si="10"/>
        <v>0.02632467205</v>
      </c>
      <c r="AE264" s="59">
        <f t="shared" si="11"/>
        <v>0.4024368588</v>
      </c>
      <c r="AF264" s="60">
        <f t="shared" si="12"/>
        <v>5420.521607</v>
      </c>
      <c r="AG264" s="61">
        <f t="shared" si="13"/>
        <v>0</v>
      </c>
    </row>
    <row r="265" ht="15.75" customHeight="1">
      <c r="A265" s="42">
        <v>44820.833333333336</v>
      </c>
      <c r="B265" s="43" t="s">
        <v>45</v>
      </c>
      <c r="C265" s="44">
        <v>0.7307</v>
      </c>
      <c r="D265" s="44">
        <v>0.1625</v>
      </c>
      <c r="E265" s="44">
        <v>0.1067</v>
      </c>
      <c r="F265" s="43">
        <v>1.4</v>
      </c>
      <c r="G265" s="43">
        <v>4.21</v>
      </c>
      <c r="H265" s="45">
        <v>7.0</v>
      </c>
      <c r="I265" s="46" t="s">
        <v>30</v>
      </c>
      <c r="J265" s="26">
        <v>73.07000000000001</v>
      </c>
      <c r="K265" s="26">
        <v>1.3685507048036127</v>
      </c>
      <c r="L265" s="47">
        <v>1.02298</v>
      </c>
      <c r="M265" s="48">
        <v>263.0</v>
      </c>
      <c r="N265" s="49">
        <f t="shared" si="178"/>
        <v>192</v>
      </c>
      <c r="O265" s="50">
        <f t="shared" si="1"/>
        <v>0.7300380228</v>
      </c>
      <c r="P265" s="51">
        <f t="shared" si="15"/>
        <v>15420.52161</v>
      </c>
      <c r="Q265" s="52">
        <f t="shared" si="2"/>
        <v>385.5130402</v>
      </c>
      <c r="R265" s="52">
        <f t="shared" si="16"/>
        <v>76154.75887</v>
      </c>
      <c r="S265" s="53">
        <f t="shared" si="179"/>
        <v>154.2052161</v>
      </c>
      <c r="T265" s="53">
        <f t="shared" si="17"/>
        <v>5574.726824</v>
      </c>
      <c r="U265" s="54">
        <f t="shared" si="4"/>
        <v>0.07320260619</v>
      </c>
      <c r="V265" s="55">
        <f t="shared" si="5"/>
        <v>0.5574726824</v>
      </c>
      <c r="W265" s="56">
        <f t="shared" si="18"/>
        <v>14024.36859</v>
      </c>
      <c r="X265" s="57">
        <f t="shared" si="6"/>
        <v>350.6092147</v>
      </c>
      <c r="Y265" s="57">
        <f t="shared" si="7"/>
        <v>876.5230368</v>
      </c>
      <c r="Z265" s="58">
        <f t="shared" si="8"/>
        <v>0.0625</v>
      </c>
      <c r="AA265" s="57">
        <f t="shared" si="19"/>
        <v>153750.9285</v>
      </c>
      <c r="AB265" s="57">
        <f t="shared" si="180"/>
        <v>350.6092147</v>
      </c>
      <c r="AC265" s="57">
        <f t="shared" si="20"/>
        <v>4374.977803</v>
      </c>
      <c r="AD265" s="58">
        <f t="shared" si="10"/>
        <v>0.02845496835</v>
      </c>
      <c r="AE265" s="59">
        <f t="shared" si="11"/>
        <v>0.4374977803</v>
      </c>
      <c r="AF265" s="60">
        <f t="shared" si="12"/>
        <v>5574.726824</v>
      </c>
      <c r="AG265" s="61">
        <f t="shared" si="13"/>
        <v>0</v>
      </c>
    </row>
    <row r="266" ht="15.75" customHeight="1">
      <c r="A266" s="42">
        <v>44821.0</v>
      </c>
      <c r="B266" s="43" t="s">
        <v>288</v>
      </c>
      <c r="C266" s="44">
        <v>0.7888</v>
      </c>
      <c r="D266" s="44">
        <v>0.1332</v>
      </c>
      <c r="E266" s="44">
        <v>0.078</v>
      </c>
      <c r="F266" s="43">
        <v>1.35</v>
      </c>
      <c r="G266" s="43">
        <v>4.87</v>
      </c>
      <c r="H266" s="45">
        <v>6.57</v>
      </c>
      <c r="I266" s="46" t="s">
        <v>30</v>
      </c>
      <c r="J266" s="26">
        <v>78.88</v>
      </c>
      <c r="K266" s="26">
        <v>1.2677484787018256</v>
      </c>
      <c r="L266" s="47">
        <v>1.06488</v>
      </c>
      <c r="M266" s="48">
        <v>264.0</v>
      </c>
      <c r="N266" s="49">
        <v>192.0</v>
      </c>
      <c r="O266" s="50">
        <f t="shared" si="1"/>
        <v>0.7272727273</v>
      </c>
      <c r="P266" s="51">
        <f t="shared" si="15"/>
        <v>15574.72682</v>
      </c>
      <c r="Q266" s="52">
        <f t="shared" si="2"/>
        <v>389.3681706</v>
      </c>
      <c r="R266" s="52">
        <f t="shared" si="16"/>
        <v>76544.12704</v>
      </c>
      <c r="S266" s="53">
        <f>Q266-(Q266*2)</f>
        <v>-389.3681706</v>
      </c>
      <c r="T266" s="53">
        <f t="shared" si="17"/>
        <v>5185.358653</v>
      </c>
      <c r="U266" s="54">
        <f t="shared" si="4"/>
        <v>0.06774339003</v>
      </c>
      <c r="V266" s="55">
        <f t="shared" si="5"/>
        <v>0.5185358653</v>
      </c>
      <c r="W266" s="56">
        <f t="shared" si="18"/>
        <v>14374.9778</v>
      </c>
      <c r="X266" s="57">
        <f t="shared" si="6"/>
        <v>359.3744451</v>
      </c>
      <c r="Y266" s="57">
        <f t="shared" si="7"/>
        <v>1026.784129</v>
      </c>
      <c r="Z266" s="58">
        <f t="shared" si="8"/>
        <v>0.07142857143</v>
      </c>
      <c r="AA266" s="57">
        <f t="shared" si="19"/>
        <v>154777.7126</v>
      </c>
      <c r="AB266" s="57">
        <f>Y266-(Y266*2)</f>
        <v>-1026.784129</v>
      </c>
      <c r="AC266" s="57">
        <f t="shared" si="20"/>
        <v>3348.193674</v>
      </c>
      <c r="AD266" s="58">
        <f t="shared" si="10"/>
        <v>0.02163227262</v>
      </c>
      <c r="AE266" s="59">
        <f t="shared" si="11"/>
        <v>0.3348193674</v>
      </c>
      <c r="AF266" s="60">
        <f t="shared" si="12"/>
        <v>5574.726824</v>
      </c>
      <c r="AG266" s="61">
        <f t="shared" si="13"/>
        <v>-389.3681706</v>
      </c>
    </row>
    <row r="267" ht="15.75" customHeight="1">
      <c r="A267" s="42">
        <v>44821.625</v>
      </c>
      <c r="B267" s="43" t="s">
        <v>289</v>
      </c>
      <c r="C267" s="44">
        <v>0.7382</v>
      </c>
      <c r="D267" s="44">
        <v>0.1708</v>
      </c>
      <c r="E267" s="44">
        <v>0.091</v>
      </c>
      <c r="F267" s="43">
        <v>1.57</v>
      </c>
      <c r="G267" s="43">
        <v>3.93</v>
      </c>
      <c r="H267" s="45">
        <v>5.0</v>
      </c>
      <c r="I267" s="46" t="s">
        <v>30</v>
      </c>
      <c r="J267" s="26">
        <v>73.82</v>
      </c>
      <c r="K267" s="26">
        <v>1.35464643727987</v>
      </c>
      <c r="L267" s="47">
        <v>1.158974</v>
      </c>
      <c r="M267" s="48">
        <v>265.0</v>
      </c>
      <c r="N267" s="49">
        <f>N266+1</f>
        <v>193</v>
      </c>
      <c r="O267" s="50">
        <f t="shared" si="1"/>
        <v>0.7283018868</v>
      </c>
      <c r="P267" s="51">
        <f t="shared" si="15"/>
        <v>15185.35865</v>
      </c>
      <c r="Q267" s="52">
        <f t="shared" si="2"/>
        <v>379.6339663</v>
      </c>
      <c r="R267" s="52">
        <f t="shared" si="16"/>
        <v>76923.76101</v>
      </c>
      <c r="S267" s="53">
        <f>(F267-1)*Q267</f>
        <v>216.3913608</v>
      </c>
      <c r="T267" s="53">
        <f t="shared" si="17"/>
        <v>5401.750014</v>
      </c>
      <c r="U267" s="54">
        <f t="shared" si="4"/>
        <v>0.07022212568</v>
      </c>
      <c r="V267" s="55">
        <f t="shared" si="5"/>
        <v>0.5401750014</v>
      </c>
      <c r="W267" s="56">
        <f t="shared" si="18"/>
        <v>13348.19367</v>
      </c>
      <c r="X267" s="57">
        <f t="shared" si="6"/>
        <v>333.7048419</v>
      </c>
      <c r="Y267" s="57">
        <f t="shared" si="7"/>
        <v>585.447091</v>
      </c>
      <c r="Z267" s="58">
        <f t="shared" si="8"/>
        <v>0.04385964912</v>
      </c>
      <c r="AA267" s="57">
        <f t="shared" si="19"/>
        <v>155363.1597</v>
      </c>
      <c r="AB267" s="57">
        <f>X267</f>
        <v>333.7048419</v>
      </c>
      <c r="AC267" s="57">
        <f t="shared" si="20"/>
        <v>3681.898516</v>
      </c>
      <c r="AD267" s="58">
        <f t="shared" si="10"/>
        <v>0.02369865883</v>
      </c>
      <c r="AE267" s="59">
        <f t="shared" si="11"/>
        <v>0.3681898516</v>
      </c>
      <c r="AF267" s="60">
        <f t="shared" si="12"/>
        <v>5574.726824</v>
      </c>
      <c r="AG267" s="61">
        <f t="shared" si="13"/>
        <v>-172.9768098</v>
      </c>
    </row>
    <row r="268" ht="15.75" customHeight="1">
      <c r="A268" s="42">
        <v>44821.791666666664</v>
      </c>
      <c r="B268" s="43" t="s">
        <v>290</v>
      </c>
      <c r="C268" s="44">
        <v>0.7287</v>
      </c>
      <c r="D268" s="44">
        <v>0.1549</v>
      </c>
      <c r="E268" s="44">
        <v>0.1164</v>
      </c>
      <c r="F268" s="43">
        <v>1.74</v>
      </c>
      <c r="G268" s="43">
        <v>3.82</v>
      </c>
      <c r="H268" s="45">
        <v>4.01</v>
      </c>
      <c r="I268" s="46" t="s">
        <v>30</v>
      </c>
      <c r="J268" s="26">
        <v>72.87</v>
      </c>
      <c r="K268" s="26">
        <v>1.3723068478111706</v>
      </c>
      <c r="L268" s="47">
        <v>1.267938</v>
      </c>
      <c r="M268" s="48">
        <v>266.0</v>
      </c>
      <c r="N268" s="49">
        <v>193.0</v>
      </c>
      <c r="O268" s="50">
        <f t="shared" si="1"/>
        <v>0.7255639098</v>
      </c>
      <c r="P268" s="51">
        <f t="shared" si="15"/>
        <v>15401.75001</v>
      </c>
      <c r="Q268" s="52">
        <f t="shared" si="2"/>
        <v>385.0437503</v>
      </c>
      <c r="R268" s="52">
        <f t="shared" si="16"/>
        <v>77308.80476</v>
      </c>
      <c r="S268" s="53">
        <f t="shared" ref="S268:S269" si="181">Q268-(Q268*2)</f>
        <v>-385.0437503</v>
      </c>
      <c r="T268" s="53">
        <f t="shared" si="17"/>
        <v>5016.706263</v>
      </c>
      <c r="U268" s="54">
        <f t="shared" si="4"/>
        <v>0.06489178405</v>
      </c>
      <c r="V268" s="55">
        <f t="shared" si="5"/>
        <v>0.5016706263</v>
      </c>
      <c r="W268" s="56">
        <f t="shared" si="18"/>
        <v>13681.89852</v>
      </c>
      <c r="X268" s="57">
        <f t="shared" si="6"/>
        <v>342.0474629</v>
      </c>
      <c r="Y268" s="57">
        <f t="shared" si="7"/>
        <v>462.2263012</v>
      </c>
      <c r="Z268" s="58">
        <f t="shared" si="8"/>
        <v>0.03378378378</v>
      </c>
      <c r="AA268" s="57">
        <f t="shared" si="19"/>
        <v>155825.386</v>
      </c>
      <c r="AB268" s="57">
        <f t="shared" ref="AB268:AB269" si="182">Y268-(Y268*2)</f>
        <v>-462.2263012</v>
      </c>
      <c r="AC268" s="57">
        <f t="shared" si="20"/>
        <v>3219.672215</v>
      </c>
      <c r="AD268" s="58">
        <f t="shared" si="10"/>
        <v>0.02066205191</v>
      </c>
      <c r="AE268" s="59">
        <f t="shared" si="11"/>
        <v>0.3219672215</v>
      </c>
      <c r="AF268" s="60">
        <f t="shared" si="12"/>
        <v>5574.726824</v>
      </c>
      <c r="AG268" s="61">
        <f t="shared" si="13"/>
        <v>-558.0205601</v>
      </c>
    </row>
    <row r="269" ht="15.75" customHeight="1">
      <c r="A269" s="42">
        <v>44821.833333333336</v>
      </c>
      <c r="B269" s="43" t="s">
        <v>291</v>
      </c>
      <c r="C269" s="44">
        <v>0.8734</v>
      </c>
      <c r="D269" s="44">
        <v>0.0873</v>
      </c>
      <c r="E269" s="44">
        <v>0.0392</v>
      </c>
      <c r="F269" s="43">
        <v>1.26</v>
      </c>
      <c r="G269" s="43">
        <v>5.43</v>
      </c>
      <c r="H269" s="45">
        <v>8.34</v>
      </c>
      <c r="I269" s="46" t="s">
        <v>30</v>
      </c>
      <c r="J269" s="26">
        <v>87.33999999999999</v>
      </c>
      <c r="K269" s="26">
        <v>1.1449507671170143</v>
      </c>
      <c r="L269" s="47">
        <v>1.1004839999999998</v>
      </c>
      <c r="M269" s="48">
        <v>267.0</v>
      </c>
      <c r="N269" s="49">
        <v>193.0</v>
      </c>
      <c r="O269" s="50">
        <f t="shared" si="1"/>
        <v>0.7228464419</v>
      </c>
      <c r="P269" s="51">
        <f t="shared" si="15"/>
        <v>15016.70626</v>
      </c>
      <c r="Q269" s="52">
        <f t="shared" si="2"/>
        <v>375.4176566</v>
      </c>
      <c r="R269" s="52">
        <f t="shared" si="16"/>
        <v>77684.22242</v>
      </c>
      <c r="S269" s="53">
        <f t="shared" si="181"/>
        <v>-375.4176566</v>
      </c>
      <c r="T269" s="53">
        <f t="shared" si="17"/>
        <v>4641.288607</v>
      </c>
      <c r="U269" s="54">
        <f t="shared" si="4"/>
        <v>0.0597455759</v>
      </c>
      <c r="V269" s="55">
        <f t="shared" si="5"/>
        <v>0.4641288607</v>
      </c>
      <c r="W269" s="56">
        <f t="shared" si="18"/>
        <v>13219.67221</v>
      </c>
      <c r="X269" s="57">
        <f t="shared" si="6"/>
        <v>330.4918054</v>
      </c>
      <c r="Y269" s="57">
        <f t="shared" si="7"/>
        <v>1271.122328</v>
      </c>
      <c r="Z269" s="58">
        <f t="shared" si="8"/>
        <v>0.09615384615</v>
      </c>
      <c r="AA269" s="57">
        <f t="shared" si="19"/>
        <v>157096.5083</v>
      </c>
      <c r="AB269" s="57">
        <f t="shared" si="182"/>
        <v>-1271.122328</v>
      </c>
      <c r="AC269" s="57">
        <f t="shared" si="20"/>
        <v>1948.549886</v>
      </c>
      <c r="AD269" s="58">
        <f t="shared" si="10"/>
        <v>0.0124035213</v>
      </c>
      <c r="AE269" s="59">
        <f t="shared" si="11"/>
        <v>0.1948549886</v>
      </c>
      <c r="AF269" s="60">
        <f t="shared" si="12"/>
        <v>5574.726824</v>
      </c>
      <c r="AG269" s="61">
        <f t="shared" si="13"/>
        <v>-933.4382167</v>
      </c>
    </row>
    <row r="270" ht="15.75" customHeight="1">
      <c r="A270" s="42">
        <v>44822.625</v>
      </c>
      <c r="B270" s="43" t="s">
        <v>292</v>
      </c>
      <c r="C270" s="44">
        <v>0.8056</v>
      </c>
      <c r="D270" s="44">
        <v>0.1277</v>
      </c>
      <c r="E270" s="44">
        <v>0.0667</v>
      </c>
      <c r="F270" s="43">
        <v>1.25</v>
      </c>
      <c r="G270" s="43">
        <v>5.37</v>
      </c>
      <c r="H270" s="45">
        <v>8.99</v>
      </c>
      <c r="I270" s="46" t="s">
        <v>30</v>
      </c>
      <c r="J270" s="26">
        <v>80.56</v>
      </c>
      <c r="K270" s="26">
        <v>1.2413108242303874</v>
      </c>
      <c r="L270" s="47">
        <v>1.007</v>
      </c>
      <c r="M270" s="48">
        <v>268.0</v>
      </c>
      <c r="N270" s="49">
        <f t="shared" ref="N270:N273" si="183">N269+1</f>
        <v>194</v>
      </c>
      <c r="O270" s="50">
        <f t="shared" si="1"/>
        <v>0.723880597</v>
      </c>
      <c r="P270" s="51">
        <f t="shared" si="15"/>
        <v>14641.28861</v>
      </c>
      <c r="Q270" s="52">
        <f t="shared" si="2"/>
        <v>366.0322152</v>
      </c>
      <c r="R270" s="52">
        <f t="shared" si="16"/>
        <v>78050.25463</v>
      </c>
      <c r="S270" s="53">
        <f t="shared" ref="S270:S273" si="184">(F270-1)*Q270</f>
        <v>91.50805379</v>
      </c>
      <c r="T270" s="53">
        <f t="shared" si="17"/>
        <v>4732.796661</v>
      </c>
      <c r="U270" s="54">
        <f t="shared" si="4"/>
        <v>0.06063781192</v>
      </c>
      <c r="V270" s="55">
        <f t="shared" si="5"/>
        <v>0.4732796661</v>
      </c>
      <c r="W270" s="56">
        <f t="shared" si="18"/>
        <v>11948.54989</v>
      </c>
      <c r="X270" s="57">
        <f t="shared" si="6"/>
        <v>298.7137472</v>
      </c>
      <c r="Y270" s="57">
        <f t="shared" si="7"/>
        <v>1194.854989</v>
      </c>
      <c r="Z270" s="58">
        <f t="shared" si="8"/>
        <v>0.1</v>
      </c>
      <c r="AA270" s="57">
        <f t="shared" si="19"/>
        <v>158291.3633</v>
      </c>
      <c r="AB270" s="57">
        <f t="shared" ref="AB270:AB273" si="185">X270</f>
        <v>298.7137472</v>
      </c>
      <c r="AC270" s="57">
        <f t="shared" si="20"/>
        <v>2247.263633</v>
      </c>
      <c r="AD270" s="58">
        <f t="shared" si="10"/>
        <v>0.01419700726</v>
      </c>
      <c r="AE270" s="59">
        <f t="shared" si="11"/>
        <v>0.2247263633</v>
      </c>
      <c r="AF270" s="60">
        <f t="shared" si="12"/>
        <v>5574.726824</v>
      </c>
      <c r="AG270" s="61">
        <f t="shared" si="13"/>
        <v>-841.9301629</v>
      </c>
    </row>
    <row r="271" ht="15.75" customHeight="1">
      <c r="A271" s="42">
        <v>44822.791666666664</v>
      </c>
      <c r="B271" s="43" t="s">
        <v>293</v>
      </c>
      <c r="C271" s="44">
        <v>0.8124</v>
      </c>
      <c r="D271" s="44">
        <v>0.1248</v>
      </c>
      <c r="E271" s="44">
        <v>0.0627</v>
      </c>
      <c r="F271" s="43">
        <v>1.52</v>
      </c>
      <c r="G271" s="43">
        <v>4.14</v>
      </c>
      <c r="H271" s="45">
        <v>4.86</v>
      </c>
      <c r="I271" s="46" t="s">
        <v>30</v>
      </c>
      <c r="J271" s="26">
        <v>81.24</v>
      </c>
      <c r="K271" s="26">
        <v>1.2309207287050716</v>
      </c>
      <c r="L271" s="47">
        <v>1.2348479999999997</v>
      </c>
      <c r="M271" s="48">
        <v>269.0</v>
      </c>
      <c r="N271" s="49">
        <f t="shared" si="183"/>
        <v>195</v>
      </c>
      <c r="O271" s="50">
        <f t="shared" si="1"/>
        <v>0.7249070632</v>
      </c>
      <c r="P271" s="51">
        <f t="shared" si="15"/>
        <v>14732.79666</v>
      </c>
      <c r="Q271" s="52">
        <f t="shared" si="2"/>
        <v>368.3199165</v>
      </c>
      <c r="R271" s="52">
        <f t="shared" si="16"/>
        <v>78418.57455</v>
      </c>
      <c r="S271" s="53">
        <f t="shared" si="184"/>
        <v>191.5263566</v>
      </c>
      <c r="T271" s="53">
        <f t="shared" si="17"/>
        <v>4924.323017</v>
      </c>
      <c r="U271" s="54">
        <f t="shared" si="4"/>
        <v>0.06279536507</v>
      </c>
      <c r="V271" s="55">
        <f t="shared" si="5"/>
        <v>0.4924323017</v>
      </c>
      <c r="W271" s="56">
        <f t="shared" si="18"/>
        <v>12247.26363</v>
      </c>
      <c r="X271" s="57">
        <f t="shared" si="6"/>
        <v>306.1815908</v>
      </c>
      <c r="Y271" s="57">
        <f t="shared" si="7"/>
        <v>588.8107516</v>
      </c>
      <c r="Z271" s="58">
        <f t="shared" si="8"/>
        <v>0.04807692308</v>
      </c>
      <c r="AA271" s="57">
        <f t="shared" si="19"/>
        <v>158880.1741</v>
      </c>
      <c r="AB271" s="57">
        <f t="shared" si="185"/>
        <v>306.1815908</v>
      </c>
      <c r="AC271" s="57">
        <f t="shared" si="20"/>
        <v>2553.445224</v>
      </c>
      <c r="AD271" s="58">
        <f t="shared" si="10"/>
        <v>0.01607151578</v>
      </c>
      <c r="AE271" s="59">
        <f t="shared" si="11"/>
        <v>0.2553445224</v>
      </c>
      <c r="AF271" s="60">
        <f t="shared" si="12"/>
        <v>5574.726824</v>
      </c>
      <c r="AG271" s="61">
        <f t="shared" si="13"/>
        <v>-650.4038063</v>
      </c>
    </row>
    <row r="272" ht="15.75" customHeight="1">
      <c r="A272" s="42">
        <v>44822.833333333336</v>
      </c>
      <c r="B272" s="43" t="s">
        <v>294</v>
      </c>
      <c r="C272" s="44">
        <v>0.764</v>
      </c>
      <c r="D272" s="44">
        <v>0.1508</v>
      </c>
      <c r="E272" s="44">
        <v>0.0851</v>
      </c>
      <c r="F272" s="43">
        <v>1.34</v>
      </c>
      <c r="G272" s="43">
        <v>5.01</v>
      </c>
      <c r="H272" s="45">
        <v>7.92</v>
      </c>
      <c r="I272" s="46" t="s">
        <v>30</v>
      </c>
      <c r="J272" s="26">
        <v>76.4</v>
      </c>
      <c r="K272" s="26">
        <v>1.3089005235602094</v>
      </c>
      <c r="L272" s="47">
        <v>1.02376</v>
      </c>
      <c r="M272" s="48">
        <v>270.0</v>
      </c>
      <c r="N272" s="49">
        <f t="shared" si="183"/>
        <v>196</v>
      </c>
      <c r="O272" s="50">
        <f t="shared" si="1"/>
        <v>0.7259259259</v>
      </c>
      <c r="P272" s="51">
        <f t="shared" si="15"/>
        <v>14924.32302</v>
      </c>
      <c r="Q272" s="52">
        <f t="shared" si="2"/>
        <v>373.1080754</v>
      </c>
      <c r="R272" s="52">
        <f t="shared" si="16"/>
        <v>78791.68262</v>
      </c>
      <c r="S272" s="53">
        <f t="shared" si="184"/>
        <v>126.8567456</v>
      </c>
      <c r="T272" s="53">
        <f t="shared" si="17"/>
        <v>5051.179763</v>
      </c>
      <c r="U272" s="54">
        <f t="shared" si="4"/>
        <v>0.06410803266</v>
      </c>
      <c r="V272" s="55">
        <f t="shared" si="5"/>
        <v>0.5051179763</v>
      </c>
      <c r="W272" s="56">
        <f t="shared" si="18"/>
        <v>12553.44522</v>
      </c>
      <c r="X272" s="57">
        <f t="shared" si="6"/>
        <v>313.8361306</v>
      </c>
      <c r="Y272" s="57">
        <f t="shared" si="7"/>
        <v>923.047443</v>
      </c>
      <c r="Z272" s="58">
        <f t="shared" si="8"/>
        <v>0.07352941176</v>
      </c>
      <c r="AA272" s="57">
        <f t="shared" si="19"/>
        <v>159803.2215</v>
      </c>
      <c r="AB272" s="57">
        <f t="shared" si="185"/>
        <v>313.8361306</v>
      </c>
      <c r="AC272" s="57">
        <f t="shared" si="20"/>
        <v>2867.281355</v>
      </c>
      <c r="AD272" s="58">
        <f t="shared" si="10"/>
        <v>0.01794257543</v>
      </c>
      <c r="AE272" s="59">
        <f t="shared" si="11"/>
        <v>0.2867281355</v>
      </c>
      <c r="AF272" s="60">
        <f t="shared" si="12"/>
        <v>5574.726824</v>
      </c>
      <c r="AG272" s="61">
        <f t="shared" si="13"/>
        <v>-523.5470607</v>
      </c>
    </row>
    <row r="273" ht="15.75" customHeight="1">
      <c r="A273" s="42">
        <v>44822.875</v>
      </c>
      <c r="B273" s="43" t="s">
        <v>295</v>
      </c>
      <c r="C273" s="44">
        <v>0.7954</v>
      </c>
      <c r="D273" s="44">
        <v>0.1412</v>
      </c>
      <c r="E273" s="44">
        <v>0.0634</v>
      </c>
      <c r="F273" s="43">
        <v>1.37</v>
      </c>
      <c r="G273" s="43">
        <v>4.52</v>
      </c>
      <c r="H273" s="45">
        <v>7.09</v>
      </c>
      <c r="I273" s="46" t="s">
        <v>30</v>
      </c>
      <c r="J273" s="26">
        <v>79.53999999999999</v>
      </c>
      <c r="K273" s="26">
        <v>1.2572290671360324</v>
      </c>
      <c r="L273" s="47">
        <v>1.0896979999999998</v>
      </c>
      <c r="M273" s="48">
        <v>271.0</v>
      </c>
      <c r="N273" s="49">
        <f t="shared" si="183"/>
        <v>197</v>
      </c>
      <c r="O273" s="50">
        <f t="shared" si="1"/>
        <v>0.7269372694</v>
      </c>
      <c r="P273" s="51">
        <f t="shared" si="15"/>
        <v>15051.17976</v>
      </c>
      <c r="Q273" s="52">
        <f t="shared" si="2"/>
        <v>376.2794941</v>
      </c>
      <c r="R273" s="52">
        <f t="shared" si="16"/>
        <v>79167.96212</v>
      </c>
      <c r="S273" s="53">
        <f t="shared" si="184"/>
        <v>139.2234128</v>
      </c>
      <c r="T273" s="53">
        <f t="shared" si="17"/>
        <v>5190.403176</v>
      </c>
      <c r="U273" s="54">
        <f t="shared" si="4"/>
        <v>0.06556191465</v>
      </c>
      <c r="V273" s="55">
        <f t="shared" si="5"/>
        <v>0.5190403176</v>
      </c>
      <c r="W273" s="56">
        <f t="shared" si="18"/>
        <v>12867.28135</v>
      </c>
      <c r="X273" s="57">
        <f t="shared" si="6"/>
        <v>321.6820339</v>
      </c>
      <c r="Y273" s="57">
        <f t="shared" si="7"/>
        <v>869.4109024</v>
      </c>
      <c r="Z273" s="58">
        <f t="shared" si="8"/>
        <v>0.06756756757</v>
      </c>
      <c r="AA273" s="57">
        <f t="shared" si="19"/>
        <v>160672.6324</v>
      </c>
      <c r="AB273" s="57">
        <f t="shared" si="185"/>
        <v>321.6820339</v>
      </c>
      <c r="AC273" s="57">
        <f t="shared" si="20"/>
        <v>3188.963389</v>
      </c>
      <c r="AD273" s="58">
        <f t="shared" si="10"/>
        <v>0.01984758288</v>
      </c>
      <c r="AE273" s="59">
        <f t="shared" si="11"/>
        <v>0.3188963389</v>
      </c>
      <c r="AF273" s="60">
        <f t="shared" si="12"/>
        <v>5574.726824</v>
      </c>
      <c r="AG273" s="61">
        <f t="shared" si="13"/>
        <v>-384.3236479</v>
      </c>
    </row>
    <row r="274" ht="15.75" customHeight="1">
      <c r="A274" s="42">
        <v>44828.520833333336</v>
      </c>
      <c r="B274" s="43" t="s">
        <v>296</v>
      </c>
      <c r="C274" s="44">
        <v>0.8124</v>
      </c>
      <c r="D274" s="44">
        <v>0.1293</v>
      </c>
      <c r="E274" s="44">
        <v>0.0582</v>
      </c>
      <c r="F274" s="43">
        <v>1.38</v>
      </c>
      <c r="G274" s="43">
        <v>4.54</v>
      </c>
      <c r="H274" s="45">
        <v>7.06</v>
      </c>
      <c r="I274" s="46" t="s">
        <v>30</v>
      </c>
      <c r="J274" s="26">
        <v>81.24</v>
      </c>
      <c r="K274" s="26">
        <v>1.2309207287050716</v>
      </c>
      <c r="L274" s="47">
        <v>1.1211119999999997</v>
      </c>
      <c r="M274" s="48">
        <v>272.0</v>
      </c>
      <c r="N274" s="49">
        <v>197.0</v>
      </c>
      <c r="O274" s="50">
        <f t="shared" si="1"/>
        <v>0.7242647059</v>
      </c>
      <c r="P274" s="51">
        <f t="shared" si="15"/>
        <v>15190.40318</v>
      </c>
      <c r="Q274" s="52">
        <f t="shared" si="2"/>
        <v>379.7600794</v>
      </c>
      <c r="R274" s="52">
        <f t="shared" si="16"/>
        <v>79547.7222</v>
      </c>
      <c r="S274" s="53">
        <f>Q274-(Q274*2)</f>
        <v>-379.7600794</v>
      </c>
      <c r="T274" s="53">
        <f t="shared" si="17"/>
        <v>4810.643096</v>
      </c>
      <c r="U274" s="54">
        <f t="shared" si="4"/>
        <v>0.06047493207</v>
      </c>
      <c r="V274" s="55">
        <f t="shared" si="5"/>
        <v>0.4810643096</v>
      </c>
      <c r="W274" s="56">
        <f t="shared" si="18"/>
        <v>13188.96339</v>
      </c>
      <c r="X274" s="57">
        <f t="shared" si="6"/>
        <v>329.7240847</v>
      </c>
      <c r="Y274" s="57">
        <f t="shared" si="7"/>
        <v>867.6949598</v>
      </c>
      <c r="Z274" s="58">
        <f t="shared" si="8"/>
        <v>0.06578947368</v>
      </c>
      <c r="AA274" s="57">
        <f t="shared" si="19"/>
        <v>161540.3274</v>
      </c>
      <c r="AB274" s="57">
        <f>Y274-(Y274*2)</f>
        <v>-867.6949598</v>
      </c>
      <c r="AC274" s="57">
        <f t="shared" si="20"/>
        <v>2321.268429</v>
      </c>
      <c r="AD274" s="58">
        <f t="shared" si="10"/>
        <v>0.01436959097</v>
      </c>
      <c r="AE274" s="59">
        <f t="shared" si="11"/>
        <v>0.2321268429</v>
      </c>
      <c r="AF274" s="60">
        <f t="shared" si="12"/>
        <v>5574.726824</v>
      </c>
      <c r="AG274" s="61">
        <f t="shared" si="13"/>
        <v>-764.0837273</v>
      </c>
    </row>
    <row r="275" ht="15.75" customHeight="1">
      <c r="A275" s="42">
        <v>44828.625</v>
      </c>
      <c r="B275" s="43" t="s">
        <v>297</v>
      </c>
      <c r="C275" s="44">
        <v>0.8188</v>
      </c>
      <c r="D275" s="44">
        <v>0.124</v>
      </c>
      <c r="E275" s="44">
        <v>0.0572</v>
      </c>
      <c r="F275" s="43">
        <v>1.34</v>
      </c>
      <c r="G275" s="43">
        <v>4.67</v>
      </c>
      <c r="H275" s="45">
        <v>7.29</v>
      </c>
      <c r="I275" s="46" t="s">
        <v>30</v>
      </c>
      <c r="J275" s="26">
        <v>81.88</v>
      </c>
      <c r="K275" s="26">
        <v>1.2212994626282365</v>
      </c>
      <c r="L275" s="47">
        <v>1.097192</v>
      </c>
      <c r="M275" s="48">
        <v>273.0</v>
      </c>
      <c r="N275" s="49">
        <f>N274+1</f>
        <v>198</v>
      </c>
      <c r="O275" s="50">
        <f t="shared" si="1"/>
        <v>0.7252747253</v>
      </c>
      <c r="P275" s="51">
        <f t="shared" si="15"/>
        <v>14810.6431</v>
      </c>
      <c r="Q275" s="52">
        <f t="shared" si="2"/>
        <v>370.2660774</v>
      </c>
      <c r="R275" s="52">
        <f t="shared" si="16"/>
        <v>79917.98827</v>
      </c>
      <c r="S275" s="53">
        <f>(F275-1)*Q275</f>
        <v>125.8904663</v>
      </c>
      <c r="T275" s="53">
        <f t="shared" si="17"/>
        <v>4936.533563</v>
      </c>
      <c r="U275" s="54">
        <f t="shared" si="4"/>
        <v>0.06176999283</v>
      </c>
      <c r="V275" s="55">
        <f t="shared" si="5"/>
        <v>0.4936533563</v>
      </c>
      <c r="W275" s="56">
        <f t="shared" si="18"/>
        <v>12321.26843</v>
      </c>
      <c r="X275" s="57">
        <f t="shared" si="6"/>
        <v>308.0317107</v>
      </c>
      <c r="Y275" s="57">
        <f t="shared" si="7"/>
        <v>905.9756198</v>
      </c>
      <c r="Z275" s="58">
        <f t="shared" si="8"/>
        <v>0.07352941176</v>
      </c>
      <c r="AA275" s="57">
        <f t="shared" si="19"/>
        <v>162446.303</v>
      </c>
      <c r="AB275" s="57">
        <f>X275</f>
        <v>308.0317107</v>
      </c>
      <c r="AC275" s="57">
        <f t="shared" si="20"/>
        <v>2629.30014</v>
      </c>
      <c r="AD275" s="58">
        <f t="shared" si="10"/>
        <v>0.01618565699</v>
      </c>
      <c r="AE275" s="59">
        <f t="shared" si="11"/>
        <v>0.262930014</v>
      </c>
      <c r="AF275" s="60">
        <f t="shared" si="12"/>
        <v>5574.726824</v>
      </c>
      <c r="AG275" s="61">
        <f t="shared" si="13"/>
        <v>-638.193261</v>
      </c>
    </row>
    <row r="276" ht="15.75" customHeight="1">
      <c r="A276" s="42">
        <v>44828.927083333336</v>
      </c>
      <c r="B276" s="43" t="s">
        <v>298</v>
      </c>
      <c r="C276" s="44">
        <v>0.7473</v>
      </c>
      <c r="D276" s="44">
        <v>0.1752</v>
      </c>
      <c r="E276" s="44">
        <v>0.0775</v>
      </c>
      <c r="F276" s="43">
        <v>1.41</v>
      </c>
      <c r="G276" s="43">
        <v>4.17</v>
      </c>
      <c r="H276" s="45">
        <v>7.14</v>
      </c>
      <c r="I276" s="46" t="s">
        <v>30</v>
      </c>
      <c r="J276" s="26">
        <v>74.72999999999999</v>
      </c>
      <c r="K276" s="26">
        <v>1.3381506757660915</v>
      </c>
      <c r="L276" s="47">
        <v>1.0536929999999998</v>
      </c>
      <c r="M276" s="48">
        <v>274.0</v>
      </c>
      <c r="N276" s="49">
        <v>198.0</v>
      </c>
      <c r="O276" s="50">
        <f t="shared" si="1"/>
        <v>0.7226277372</v>
      </c>
      <c r="P276" s="51">
        <f t="shared" si="15"/>
        <v>14936.53356</v>
      </c>
      <c r="Q276" s="52">
        <f t="shared" si="2"/>
        <v>373.4133391</v>
      </c>
      <c r="R276" s="52">
        <f t="shared" si="16"/>
        <v>80291.40161</v>
      </c>
      <c r="S276" s="53">
        <f>Q276-(Q276*2)</f>
        <v>-373.4133391</v>
      </c>
      <c r="T276" s="53">
        <f t="shared" si="17"/>
        <v>4563.120224</v>
      </c>
      <c r="U276" s="54">
        <f t="shared" si="4"/>
        <v>0.05683199112</v>
      </c>
      <c r="V276" s="55">
        <f t="shared" si="5"/>
        <v>0.4563120224</v>
      </c>
      <c r="W276" s="56">
        <f t="shared" si="18"/>
        <v>12629.30014</v>
      </c>
      <c r="X276" s="57">
        <f t="shared" si="6"/>
        <v>315.7325035</v>
      </c>
      <c r="Y276" s="57">
        <f t="shared" si="7"/>
        <v>770.0792768</v>
      </c>
      <c r="Z276" s="58">
        <f t="shared" si="8"/>
        <v>0.06097560976</v>
      </c>
      <c r="AA276" s="57">
        <f t="shared" si="19"/>
        <v>163216.3823</v>
      </c>
      <c r="AB276" s="57">
        <f>Y276-(Y276*2)</f>
        <v>-770.0792768</v>
      </c>
      <c r="AC276" s="57">
        <f t="shared" si="20"/>
        <v>1859.220863</v>
      </c>
      <c r="AD276" s="58">
        <f t="shared" si="10"/>
        <v>0.01139114124</v>
      </c>
      <c r="AE276" s="59">
        <f t="shared" si="11"/>
        <v>0.1859220863</v>
      </c>
      <c r="AF276" s="60">
        <f t="shared" si="12"/>
        <v>5574.726824</v>
      </c>
      <c r="AG276" s="61">
        <f t="shared" si="13"/>
        <v>-1011.6066</v>
      </c>
    </row>
    <row r="277" ht="15.75" customHeight="1">
      <c r="A277" s="42">
        <v>44828.9375</v>
      </c>
      <c r="B277" s="43" t="s">
        <v>299</v>
      </c>
      <c r="C277" s="44">
        <v>0.7345</v>
      </c>
      <c r="D277" s="44">
        <v>0.168</v>
      </c>
      <c r="E277" s="44">
        <v>0.0975</v>
      </c>
      <c r="F277" s="43">
        <v>1.43</v>
      </c>
      <c r="G277" s="43">
        <v>4.38</v>
      </c>
      <c r="H277" s="45">
        <v>6.18</v>
      </c>
      <c r="I277" s="46" t="s">
        <v>30</v>
      </c>
      <c r="J277" s="26">
        <v>73.45</v>
      </c>
      <c r="K277" s="26">
        <v>1.3614703880190606</v>
      </c>
      <c r="L277" s="47">
        <v>1.050335</v>
      </c>
      <c r="M277" s="48">
        <v>275.0</v>
      </c>
      <c r="N277" s="49">
        <f t="shared" ref="N277:N279" si="186">N276+1</f>
        <v>199</v>
      </c>
      <c r="O277" s="50">
        <f t="shared" si="1"/>
        <v>0.7236363636</v>
      </c>
      <c r="P277" s="51">
        <f t="shared" si="15"/>
        <v>14563.12022</v>
      </c>
      <c r="Q277" s="52">
        <f t="shared" si="2"/>
        <v>364.0780056</v>
      </c>
      <c r="R277" s="52">
        <f t="shared" si="16"/>
        <v>80655.47962</v>
      </c>
      <c r="S277" s="53">
        <f t="shared" ref="S277:S279" si="187">(F277-1)*Q277</f>
        <v>156.5535424</v>
      </c>
      <c r="T277" s="53">
        <f t="shared" si="17"/>
        <v>4719.673766</v>
      </c>
      <c r="U277" s="54">
        <f t="shared" si="4"/>
        <v>0.05851646767</v>
      </c>
      <c r="V277" s="55">
        <f t="shared" si="5"/>
        <v>0.4719673766</v>
      </c>
      <c r="W277" s="56">
        <f t="shared" si="18"/>
        <v>11859.22086</v>
      </c>
      <c r="X277" s="57">
        <f t="shared" si="6"/>
        <v>296.4805216</v>
      </c>
      <c r="Y277" s="57">
        <f t="shared" si="7"/>
        <v>689.4895851</v>
      </c>
      <c r="Z277" s="58">
        <f t="shared" si="8"/>
        <v>0.05813953488</v>
      </c>
      <c r="AA277" s="57">
        <f t="shared" si="19"/>
        <v>163905.8718</v>
      </c>
      <c r="AB277" s="57">
        <f t="shared" ref="AB277:AB279" si="188">X277</f>
        <v>296.4805216</v>
      </c>
      <c r="AC277" s="57">
        <f t="shared" si="20"/>
        <v>2155.701384</v>
      </c>
      <c r="AD277" s="58">
        <f t="shared" si="10"/>
        <v>0.0131520693</v>
      </c>
      <c r="AE277" s="59">
        <f t="shared" si="11"/>
        <v>0.2155701384</v>
      </c>
      <c r="AF277" s="60">
        <f t="shared" si="12"/>
        <v>5574.726824</v>
      </c>
      <c r="AG277" s="61">
        <f t="shared" si="13"/>
        <v>-855.0530576</v>
      </c>
    </row>
    <row r="278" ht="15.75" customHeight="1">
      <c r="A278" s="42">
        <v>44833.072916666664</v>
      </c>
      <c r="B278" s="43" t="s">
        <v>300</v>
      </c>
      <c r="C278" s="44">
        <v>0.7391</v>
      </c>
      <c r="D278" s="44">
        <v>0.1737</v>
      </c>
      <c r="E278" s="44">
        <v>0.0871</v>
      </c>
      <c r="F278" s="43">
        <v>1.55</v>
      </c>
      <c r="G278" s="43">
        <v>3.7</v>
      </c>
      <c r="H278" s="45">
        <v>5.79</v>
      </c>
      <c r="I278" s="46" t="s">
        <v>30</v>
      </c>
      <c r="J278" s="26">
        <v>73.91</v>
      </c>
      <c r="K278" s="26">
        <v>1.3529968881071575</v>
      </c>
      <c r="L278" s="47">
        <v>1.145605</v>
      </c>
      <c r="M278" s="48">
        <v>276.0</v>
      </c>
      <c r="N278" s="49">
        <f t="shared" si="186"/>
        <v>200</v>
      </c>
      <c r="O278" s="50">
        <f t="shared" si="1"/>
        <v>0.7246376812</v>
      </c>
      <c r="P278" s="51">
        <f t="shared" si="15"/>
        <v>14719.67377</v>
      </c>
      <c r="Q278" s="52">
        <f t="shared" si="2"/>
        <v>367.9918441</v>
      </c>
      <c r="R278" s="52">
        <f t="shared" si="16"/>
        <v>81023.47146</v>
      </c>
      <c r="S278" s="53">
        <f t="shared" si="187"/>
        <v>202.3955143</v>
      </c>
      <c r="T278" s="53">
        <f t="shared" si="17"/>
        <v>4922.06928</v>
      </c>
      <c r="U278" s="54">
        <f t="shared" si="4"/>
        <v>0.06074868419</v>
      </c>
      <c r="V278" s="55">
        <f t="shared" si="5"/>
        <v>0.492206928</v>
      </c>
      <c r="W278" s="56">
        <f t="shared" si="18"/>
        <v>12155.70138</v>
      </c>
      <c r="X278" s="57">
        <f t="shared" si="6"/>
        <v>303.8925346</v>
      </c>
      <c r="Y278" s="57">
        <f t="shared" si="7"/>
        <v>552.5318811</v>
      </c>
      <c r="Z278" s="58">
        <f t="shared" si="8"/>
        <v>0.04545454545</v>
      </c>
      <c r="AA278" s="57">
        <f t="shared" si="19"/>
        <v>164458.4037</v>
      </c>
      <c r="AB278" s="57">
        <f t="shared" si="188"/>
        <v>303.8925346</v>
      </c>
      <c r="AC278" s="57">
        <f t="shared" si="20"/>
        <v>2459.593919</v>
      </c>
      <c r="AD278" s="58">
        <f t="shared" si="10"/>
        <v>0.0149557205</v>
      </c>
      <c r="AE278" s="59">
        <f t="shared" si="11"/>
        <v>0.2459593919</v>
      </c>
      <c r="AF278" s="60">
        <f t="shared" si="12"/>
        <v>5574.726824</v>
      </c>
      <c r="AG278" s="61">
        <f t="shared" si="13"/>
        <v>-652.6575433</v>
      </c>
    </row>
    <row r="279" ht="15.75" customHeight="1">
      <c r="A279" s="42">
        <v>44833.895833333336</v>
      </c>
      <c r="B279" s="43" t="s">
        <v>301</v>
      </c>
      <c r="C279" s="44">
        <v>0.7427</v>
      </c>
      <c r="D279" s="44">
        <v>0.1677</v>
      </c>
      <c r="E279" s="44">
        <v>0.0897</v>
      </c>
      <c r="F279" s="43">
        <v>1.35</v>
      </c>
      <c r="G279" s="43">
        <v>4.44</v>
      </c>
      <c r="H279" s="45">
        <v>8.16</v>
      </c>
      <c r="I279" s="46" t="s">
        <v>30</v>
      </c>
      <c r="J279" s="26">
        <v>74.27000000000001</v>
      </c>
      <c r="K279" s="26">
        <v>1.3464386697185942</v>
      </c>
      <c r="L279" s="47">
        <v>1.0026450000000002</v>
      </c>
      <c r="M279" s="48">
        <v>277.0</v>
      </c>
      <c r="N279" s="49">
        <f t="shared" si="186"/>
        <v>201</v>
      </c>
      <c r="O279" s="50">
        <f t="shared" si="1"/>
        <v>0.725631769</v>
      </c>
      <c r="P279" s="51">
        <f t="shared" si="15"/>
        <v>14922.06928</v>
      </c>
      <c r="Q279" s="52">
        <f t="shared" si="2"/>
        <v>373.051732</v>
      </c>
      <c r="R279" s="52">
        <f t="shared" si="16"/>
        <v>81396.5232</v>
      </c>
      <c r="S279" s="53">
        <f t="shared" si="187"/>
        <v>130.5681062</v>
      </c>
      <c r="T279" s="53">
        <f t="shared" si="17"/>
        <v>5052.637386</v>
      </c>
      <c r="U279" s="54">
        <f t="shared" si="4"/>
        <v>0.06207436372</v>
      </c>
      <c r="V279" s="55">
        <f t="shared" si="5"/>
        <v>0.5052637386</v>
      </c>
      <c r="W279" s="56">
        <f t="shared" si="18"/>
        <v>12459.59392</v>
      </c>
      <c r="X279" s="57">
        <f t="shared" si="6"/>
        <v>311.489848</v>
      </c>
      <c r="Y279" s="57">
        <f t="shared" si="7"/>
        <v>889.9709942</v>
      </c>
      <c r="Z279" s="58">
        <f t="shared" si="8"/>
        <v>0.07142857143</v>
      </c>
      <c r="AA279" s="57">
        <f t="shared" si="19"/>
        <v>165348.3747</v>
      </c>
      <c r="AB279" s="57">
        <f t="shared" si="188"/>
        <v>311.489848</v>
      </c>
      <c r="AC279" s="57">
        <f t="shared" si="20"/>
        <v>2771.083767</v>
      </c>
      <c r="AD279" s="58">
        <f t="shared" si="10"/>
        <v>0.01675906263</v>
      </c>
      <c r="AE279" s="59">
        <f t="shared" si="11"/>
        <v>0.2771083767</v>
      </c>
      <c r="AF279" s="60">
        <f t="shared" si="12"/>
        <v>5574.726824</v>
      </c>
      <c r="AG279" s="61">
        <f t="shared" si="13"/>
        <v>-522.0894371</v>
      </c>
    </row>
    <row r="280" ht="15.75" customHeight="1">
      <c r="A280" s="42">
        <v>44834.791666666664</v>
      </c>
      <c r="B280" s="43" t="s">
        <v>302</v>
      </c>
      <c r="C280" s="44">
        <v>0.7172</v>
      </c>
      <c r="D280" s="44">
        <v>0.1764</v>
      </c>
      <c r="E280" s="44">
        <v>0.1065</v>
      </c>
      <c r="F280" s="43">
        <v>1.41</v>
      </c>
      <c r="G280" s="43">
        <v>4.55</v>
      </c>
      <c r="H280" s="45">
        <v>6.61</v>
      </c>
      <c r="I280" s="46" t="s">
        <v>30</v>
      </c>
      <c r="J280" s="26">
        <v>71.72</v>
      </c>
      <c r="K280" s="26">
        <v>1.3943112102621307</v>
      </c>
      <c r="L280" s="47">
        <v>1.0112519999999998</v>
      </c>
      <c r="M280" s="48">
        <v>278.0</v>
      </c>
      <c r="N280" s="49">
        <v>201.0</v>
      </c>
      <c r="O280" s="50">
        <f t="shared" si="1"/>
        <v>0.7230215827</v>
      </c>
      <c r="P280" s="51">
        <f t="shared" si="15"/>
        <v>15052.63739</v>
      </c>
      <c r="Q280" s="52">
        <f t="shared" si="2"/>
        <v>376.3159347</v>
      </c>
      <c r="R280" s="52">
        <f t="shared" si="16"/>
        <v>81772.83913</v>
      </c>
      <c r="S280" s="53">
        <f>Q280-(Q280*2)</f>
        <v>-376.3159347</v>
      </c>
      <c r="T280" s="53">
        <f t="shared" si="17"/>
        <v>4676.321452</v>
      </c>
      <c r="U280" s="54">
        <f t="shared" si="4"/>
        <v>0.05718673219</v>
      </c>
      <c r="V280" s="55">
        <f t="shared" si="5"/>
        <v>0.4676321452</v>
      </c>
      <c r="W280" s="56">
        <f t="shared" si="18"/>
        <v>12771.08377</v>
      </c>
      <c r="X280" s="57">
        <f t="shared" si="6"/>
        <v>319.2770942</v>
      </c>
      <c r="Y280" s="57">
        <f t="shared" si="7"/>
        <v>778.7246199</v>
      </c>
      <c r="Z280" s="58">
        <f t="shared" si="8"/>
        <v>0.06097560976</v>
      </c>
      <c r="AA280" s="57">
        <f t="shared" si="19"/>
        <v>166127.0993</v>
      </c>
      <c r="AB280" s="57">
        <f>Y280-(Y280*2)</f>
        <v>-778.7246199</v>
      </c>
      <c r="AC280" s="57">
        <f t="shared" si="20"/>
        <v>1992.359147</v>
      </c>
      <c r="AD280" s="58">
        <f t="shared" si="10"/>
        <v>0.01199298101</v>
      </c>
      <c r="AE280" s="59">
        <f t="shared" si="11"/>
        <v>0.1992359147</v>
      </c>
      <c r="AF280" s="60">
        <f t="shared" si="12"/>
        <v>5574.726824</v>
      </c>
      <c r="AG280" s="61">
        <f t="shared" si="13"/>
        <v>-898.4053718</v>
      </c>
    </row>
    <row r="281" ht="15.75" customHeight="1">
      <c r="A281" s="42">
        <v>44834.822916666664</v>
      </c>
      <c r="B281" s="43" t="s">
        <v>303</v>
      </c>
      <c r="C281" s="44">
        <v>0.84</v>
      </c>
      <c r="D281" s="44">
        <v>0.1131</v>
      </c>
      <c r="E281" s="44">
        <v>0.0469</v>
      </c>
      <c r="F281" s="43">
        <v>1.38</v>
      </c>
      <c r="G281" s="43">
        <v>4.5</v>
      </c>
      <c r="H281" s="45">
        <v>7.32</v>
      </c>
      <c r="I281" s="46" t="s">
        <v>30</v>
      </c>
      <c r="J281" s="26">
        <v>84.0</v>
      </c>
      <c r="K281" s="26">
        <v>1.1904761904761905</v>
      </c>
      <c r="L281" s="47">
        <v>1.1592</v>
      </c>
      <c r="M281" s="48">
        <v>279.0</v>
      </c>
      <c r="N281" s="49">
        <f>N280+1</f>
        <v>202</v>
      </c>
      <c r="O281" s="50">
        <f t="shared" si="1"/>
        <v>0.7240143369</v>
      </c>
      <c r="P281" s="51">
        <f t="shared" si="15"/>
        <v>14676.32145</v>
      </c>
      <c r="Q281" s="52">
        <f t="shared" si="2"/>
        <v>366.9080363</v>
      </c>
      <c r="R281" s="52">
        <f t="shared" si="16"/>
        <v>82139.74717</v>
      </c>
      <c r="S281" s="53">
        <f>(F281-1)*Q281</f>
        <v>139.4250538</v>
      </c>
      <c r="T281" s="53">
        <f t="shared" si="17"/>
        <v>4815.746506</v>
      </c>
      <c r="U281" s="54">
        <f t="shared" si="4"/>
        <v>0.05862869891</v>
      </c>
      <c r="V281" s="55">
        <f t="shared" si="5"/>
        <v>0.4815746506</v>
      </c>
      <c r="W281" s="56">
        <f t="shared" si="18"/>
        <v>11992.35915</v>
      </c>
      <c r="X281" s="57">
        <f t="shared" si="6"/>
        <v>299.8089787</v>
      </c>
      <c r="Y281" s="57">
        <f t="shared" si="7"/>
        <v>788.9709965</v>
      </c>
      <c r="Z281" s="58">
        <f t="shared" si="8"/>
        <v>0.06578947368</v>
      </c>
      <c r="AA281" s="57">
        <f t="shared" si="19"/>
        <v>166916.0703</v>
      </c>
      <c r="AB281" s="57">
        <f>X281</f>
        <v>299.8089787</v>
      </c>
      <c r="AC281" s="57">
        <f t="shared" si="20"/>
        <v>2292.168126</v>
      </c>
      <c r="AD281" s="58">
        <f t="shared" si="10"/>
        <v>0.0137324592</v>
      </c>
      <c r="AE281" s="59">
        <f t="shared" si="11"/>
        <v>0.2292168126</v>
      </c>
      <c r="AF281" s="60">
        <f t="shared" si="12"/>
        <v>5574.726824</v>
      </c>
      <c r="AG281" s="61">
        <f t="shared" si="13"/>
        <v>-758.980318</v>
      </c>
    </row>
    <row r="282" ht="15.75" customHeight="1">
      <c r="A282" s="42">
        <v>44835.541666666664</v>
      </c>
      <c r="B282" s="43" t="s">
        <v>304</v>
      </c>
      <c r="C282" s="44">
        <v>0.7155</v>
      </c>
      <c r="D282" s="44">
        <v>0.1697</v>
      </c>
      <c r="E282" s="44">
        <v>0.1148</v>
      </c>
      <c r="F282" s="43">
        <v>1.46</v>
      </c>
      <c r="G282" s="43">
        <v>4.41</v>
      </c>
      <c r="H282" s="45">
        <v>5.82</v>
      </c>
      <c r="I282" s="46" t="s">
        <v>30</v>
      </c>
      <c r="J282" s="26">
        <v>71.55</v>
      </c>
      <c r="K282" s="26">
        <v>1.397624039133473</v>
      </c>
      <c r="L282" s="47">
        <v>1.04463</v>
      </c>
      <c r="M282" s="48">
        <v>280.0</v>
      </c>
      <c r="N282" s="49">
        <v>202.0</v>
      </c>
      <c r="O282" s="50">
        <f t="shared" si="1"/>
        <v>0.7214285714</v>
      </c>
      <c r="P282" s="51">
        <f t="shared" si="15"/>
        <v>14815.74651</v>
      </c>
      <c r="Q282" s="52">
        <f t="shared" si="2"/>
        <v>370.3936626</v>
      </c>
      <c r="R282" s="52">
        <f t="shared" si="16"/>
        <v>82510.14083</v>
      </c>
      <c r="S282" s="53">
        <f>Q282-(Q282*2)</f>
        <v>-370.3936626</v>
      </c>
      <c r="T282" s="53">
        <f t="shared" si="17"/>
        <v>4445.352843</v>
      </c>
      <c r="U282" s="54">
        <f t="shared" si="4"/>
        <v>0.05387644232</v>
      </c>
      <c r="V282" s="55">
        <f t="shared" si="5"/>
        <v>0.4445352843</v>
      </c>
      <c r="W282" s="56">
        <f t="shared" si="18"/>
        <v>12292.16813</v>
      </c>
      <c r="X282" s="57">
        <f t="shared" si="6"/>
        <v>307.3042031</v>
      </c>
      <c r="Y282" s="57">
        <f t="shared" si="7"/>
        <v>668.0526155</v>
      </c>
      <c r="Z282" s="58">
        <f t="shared" si="8"/>
        <v>0.05434782609</v>
      </c>
      <c r="AA282" s="57">
        <f t="shared" si="19"/>
        <v>167584.1229</v>
      </c>
      <c r="AB282" s="57">
        <f>Y282-(Y282*2)</f>
        <v>-668.0526155</v>
      </c>
      <c r="AC282" s="57">
        <f t="shared" si="20"/>
        <v>1624.11551</v>
      </c>
      <c r="AD282" s="58">
        <f t="shared" si="10"/>
        <v>0.009691344751</v>
      </c>
      <c r="AE282" s="59">
        <f t="shared" si="11"/>
        <v>0.162411551</v>
      </c>
      <c r="AF282" s="60">
        <f t="shared" si="12"/>
        <v>5574.726824</v>
      </c>
      <c r="AG282" s="61">
        <f t="shared" si="13"/>
        <v>-1129.373981</v>
      </c>
    </row>
    <row r="283" ht="15.75" customHeight="1">
      <c r="A283" s="42">
        <v>44835.583333333336</v>
      </c>
      <c r="B283" s="43" t="s">
        <v>305</v>
      </c>
      <c r="C283" s="44">
        <v>0.7532</v>
      </c>
      <c r="D283" s="44">
        <v>0.1608</v>
      </c>
      <c r="E283" s="44">
        <v>0.0859</v>
      </c>
      <c r="F283" s="43">
        <v>1.36</v>
      </c>
      <c r="G283" s="43">
        <v>4.53</v>
      </c>
      <c r="H283" s="45">
        <v>6.88</v>
      </c>
      <c r="I283" s="46" t="s">
        <v>30</v>
      </c>
      <c r="J283" s="26">
        <v>75.32</v>
      </c>
      <c r="K283" s="26">
        <v>1.327668613913967</v>
      </c>
      <c r="L283" s="47">
        <v>1.0243520000000002</v>
      </c>
      <c r="M283" s="48">
        <v>281.0</v>
      </c>
      <c r="N283" s="49">
        <f>N282+1</f>
        <v>203</v>
      </c>
      <c r="O283" s="50">
        <f t="shared" si="1"/>
        <v>0.7224199288</v>
      </c>
      <c r="P283" s="51">
        <f t="shared" si="15"/>
        <v>14445.35284</v>
      </c>
      <c r="Q283" s="52">
        <f t="shared" si="2"/>
        <v>361.1338211</v>
      </c>
      <c r="R283" s="52">
        <f t="shared" si="16"/>
        <v>82871.27465</v>
      </c>
      <c r="S283" s="53">
        <f>(F283-1)*Q283</f>
        <v>130.0081756</v>
      </c>
      <c r="T283" s="53">
        <f t="shared" si="17"/>
        <v>4575.361018</v>
      </c>
      <c r="U283" s="54">
        <f t="shared" si="4"/>
        <v>0.05521045788</v>
      </c>
      <c r="V283" s="55">
        <f t="shared" si="5"/>
        <v>0.4575361018</v>
      </c>
      <c r="W283" s="56">
        <f t="shared" si="18"/>
        <v>11624.11551</v>
      </c>
      <c r="X283" s="57">
        <f t="shared" si="6"/>
        <v>290.6028878</v>
      </c>
      <c r="Y283" s="57">
        <f t="shared" si="7"/>
        <v>807.2302438</v>
      </c>
      <c r="Z283" s="58">
        <f t="shared" si="8"/>
        <v>0.06944444444</v>
      </c>
      <c r="AA283" s="57">
        <f t="shared" si="19"/>
        <v>168391.3532</v>
      </c>
      <c r="AB283" s="57">
        <f>X283</f>
        <v>290.6028878</v>
      </c>
      <c r="AC283" s="57">
        <f t="shared" si="20"/>
        <v>1914.718398</v>
      </c>
      <c r="AD283" s="58">
        <f t="shared" si="10"/>
        <v>0.01137064559</v>
      </c>
      <c r="AE283" s="59">
        <f t="shared" si="11"/>
        <v>0.1914718398</v>
      </c>
      <c r="AF283" s="60">
        <f t="shared" si="12"/>
        <v>5574.726824</v>
      </c>
      <c r="AG283" s="61">
        <f t="shared" si="13"/>
        <v>-999.3658051</v>
      </c>
    </row>
    <row r="284" ht="15.75" customHeight="1">
      <c r="A284" s="42">
        <v>44835.625</v>
      </c>
      <c r="B284" s="43" t="s">
        <v>306</v>
      </c>
      <c r="C284" s="44">
        <v>0.7123</v>
      </c>
      <c r="D284" s="44">
        <v>0.187</v>
      </c>
      <c r="E284" s="44">
        <v>0.1006</v>
      </c>
      <c r="F284" s="43">
        <v>1.44</v>
      </c>
      <c r="G284" s="43">
        <v>4.49</v>
      </c>
      <c r="H284" s="45">
        <v>6.98</v>
      </c>
      <c r="I284" s="46" t="s">
        <v>30</v>
      </c>
      <c r="J284" s="26">
        <v>71.23</v>
      </c>
      <c r="K284" s="26">
        <v>1.4039028499227852</v>
      </c>
      <c r="L284" s="47">
        <v>1.025712</v>
      </c>
      <c r="M284" s="48">
        <v>282.0</v>
      </c>
      <c r="N284" s="49">
        <v>203.0</v>
      </c>
      <c r="O284" s="50">
        <f t="shared" si="1"/>
        <v>0.719858156</v>
      </c>
      <c r="P284" s="51">
        <f t="shared" si="15"/>
        <v>14575.36102</v>
      </c>
      <c r="Q284" s="52">
        <f t="shared" si="2"/>
        <v>364.3840255</v>
      </c>
      <c r="R284" s="52">
        <f t="shared" si="16"/>
        <v>83235.65868</v>
      </c>
      <c r="S284" s="53">
        <f>Q284-(Q284*2)</f>
        <v>-364.3840255</v>
      </c>
      <c r="T284" s="53">
        <f t="shared" si="17"/>
        <v>4210.976993</v>
      </c>
      <c r="U284" s="54">
        <f t="shared" si="4"/>
        <v>0.05059102144</v>
      </c>
      <c r="V284" s="55">
        <f t="shared" si="5"/>
        <v>0.4210976993</v>
      </c>
      <c r="W284" s="56">
        <f t="shared" si="18"/>
        <v>11914.7184</v>
      </c>
      <c r="X284" s="57">
        <f t="shared" si="6"/>
        <v>297.86796</v>
      </c>
      <c r="Y284" s="57">
        <f t="shared" si="7"/>
        <v>676.9726363</v>
      </c>
      <c r="Z284" s="58">
        <f t="shared" si="8"/>
        <v>0.05681818182</v>
      </c>
      <c r="AA284" s="57">
        <f t="shared" si="19"/>
        <v>169068.3258</v>
      </c>
      <c r="AB284" s="57">
        <f>Y284-(Y284*2)</f>
        <v>-676.9726363</v>
      </c>
      <c r="AC284" s="57">
        <f t="shared" si="20"/>
        <v>1237.745762</v>
      </c>
      <c r="AD284" s="58">
        <f t="shared" si="10"/>
        <v>0.007320979585</v>
      </c>
      <c r="AE284" s="59">
        <f t="shared" si="11"/>
        <v>0.1237745762</v>
      </c>
      <c r="AF284" s="60">
        <f t="shared" si="12"/>
        <v>5574.726824</v>
      </c>
      <c r="AG284" s="61">
        <f t="shared" si="13"/>
        <v>-1363.749831</v>
      </c>
    </row>
    <row r="285" ht="15.75" customHeight="1">
      <c r="A285" s="42">
        <v>44835.770833333336</v>
      </c>
      <c r="B285" s="43" t="s">
        <v>307</v>
      </c>
      <c r="C285" s="44">
        <v>0.8382</v>
      </c>
      <c r="D285" s="44">
        <v>0.1118</v>
      </c>
      <c r="E285" s="44">
        <v>0.0501</v>
      </c>
      <c r="F285" s="43">
        <v>1.2</v>
      </c>
      <c r="G285" s="43">
        <v>5.86</v>
      </c>
      <c r="H285" s="45">
        <v>11.43</v>
      </c>
      <c r="I285" s="46" t="s">
        <v>30</v>
      </c>
      <c r="J285" s="26">
        <v>83.82</v>
      </c>
      <c r="K285" s="26">
        <v>1.1930326890956813</v>
      </c>
      <c r="L285" s="47">
        <v>1.0058399999999998</v>
      </c>
      <c r="M285" s="48">
        <v>283.0</v>
      </c>
      <c r="N285" s="49">
        <f t="shared" ref="N285:N286" si="189">N284+1</f>
        <v>204</v>
      </c>
      <c r="O285" s="50">
        <f t="shared" si="1"/>
        <v>0.7208480565</v>
      </c>
      <c r="P285" s="51">
        <f t="shared" si="15"/>
        <v>14210.97699</v>
      </c>
      <c r="Q285" s="52">
        <f t="shared" si="2"/>
        <v>355.2744248</v>
      </c>
      <c r="R285" s="52">
        <f t="shared" si="16"/>
        <v>83590.9331</v>
      </c>
      <c r="S285" s="53">
        <f t="shared" ref="S285:S286" si="190">(F285-1)*Q285</f>
        <v>71.05488497</v>
      </c>
      <c r="T285" s="53">
        <f t="shared" si="17"/>
        <v>4282.031878</v>
      </c>
      <c r="U285" s="54">
        <f t="shared" si="4"/>
        <v>0.05122603277</v>
      </c>
      <c r="V285" s="55">
        <f t="shared" si="5"/>
        <v>0.4282031878</v>
      </c>
      <c r="W285" s="56">
        <f t="shared" si="18"/>
        <v>11237.74576</v>
      </c>
      <c r="X285" s="57">
        <f t="shared" si="6"/>
        <v>280.943644</v>
      </c>
      <c r="Y285" s="57">
        <f t="shared" si="7"/>
        <v>1404.71822</v>
      </c>
      <c r="Z285" s="58">
        <f t="shared" si="8"/>
        <v>0.125</v>
      </c>
      <c r="AA285" s="57">
        <f t="shared" si="19"/>
        <v>170473.044</v>
      </c>
      <c r="AB285" s="57">
        <f t="shared" ref="AB285:AB286" si="191">X285</f>
        <v>280.943644</v>
      </c>
      <c r="AC285" s="57">
        <f t="shared" si="20"/>
        <v>1518.689406</v>
      </c>
      <c r="AD285" s="58">
        <f t="shared" si="10"/>
        <v>0.008908677699</v>
      </c>
      <c r="AE285" s="59">
        <f t="shared" si="11"/>
        <v>0.1518689406</v>
      </c>
      <c r="AF285" s="60">
        <f t="shared" si="12"/>
        <v>5574.726824</v>
      </c>
      <c r="AG285" s="61">
        <f t="shared" si="13"/>
        <v>-1292.694946</v>
      </c>
    </row>
    <row r="286" ht="15.75" customHeight="1">
      <c r="A286" s="42">
        <v>44836.75</v>
      </c>
      <c r="B286" s="43" t="s">
        <v>308</v>
      </c>
      <c r="C286" s="44">
        <v>0.7101</v>
      </c>
      <c r="D286" s="44">
        <v>0.1751</v>
      </c>
      <c r="E286" s="44">
        <v>0.1148</v>
      </c>
      <c r="F286" s="43">
        <v>1.82</v>
      </c>
      <c r="G286" s="43">
        <v>3.67</v>
      </c>
      <c r="H286" s="45">
        <v>4.14</v>
      </c>
      <c r="I286" s="46" t="s">
        <v>30</v>
      </c>
      <c r="J286" s="26">
        <v>71.00999999999999</v>
      </c>
      <c r="K286" s="26">
        <v>1.4082523588227012</v>
      </c>
      <c r="L286" s="47">
        <v>1.292382</v>
      </c>
      <c r="M286" s="48">
        <v>284.0</v>
      </c>
      <c r="N286" s="49">
        <f t="shared" si="189"/>
        <v>205</v>
      </c>
      <c r="O286" s="50">
        <f t="shared" si="1"/>
        <v>0.7218309859</v>
      </c>
      <c r="P286" s="51">
        <f t="shared" si="15"/>
        <v>14282.03188</v>
      </c>
      <c r="Q286" s="52">
        <f t="shared" si="2"/>
        <v>357.0507969</v>
      </c>
      <c r="R286" s="52">
        <f t="shared" si="16"/>
        <v>83947.9839</v>
      </c>
      <c r="S286" s="53">
        <f t="shared" si="190"/>
        <v>292.7816535</v>
      </c>
      <c r="T286" s="53">
        <f t="shared" si="17"/>
        <v>4574.813531</v>
      </c>
      <c r="U286" s="54">
        <f t="shared" si="4"/>
        <v>0.0544958118</v>
      </c>
      <c r="V286" s="55">
        <f t="shared" si="5"/>
        <v>0.4574813531</v>
      </c>
      <c r="W286" s="56">
        <f t="shared" si="18"/>
        <v>11518.68941</v>
      </c>
      <c r="X286" s="57">
        <f t="shared" si="6"/>
        <v>287.9672351</v>
      </c>
      <c r="Y286" s="57">
        <f t="shared" si="7"/>
        <v>351.1795551</v>
      </c>
      <c r="Z286" s="58">
        <f t="shared" si="8"/>
        <v>0.03048780488</v>
      </c>
      <c r="AA286" s="57">
        <f t="shared" si="19"/>
        <v>170824.2236</v>
      </c>
      <c r="AB286" s="57">
        <f t="shared" si="191"/>
        <v>287.9672351</v>
      </c>
      <c r="AC286" s="57">
        <f t="shared" si="20"/>
        <v>1806.656641</v>
      </c>
      <c r="AD286" s="58">
        <f t="shared" si="10"/>
        <v>0.01057611504</v>
      </c>
      <c r="AE286" s="59">
        <f t="shared" si="11"/>
        <v>0.1806656641</v>
      </c>
      <c r="AF286" s="60">
        <f t="shared" si="12"/>
        <v>5574.726824</v>
      </c>
      <c r="AG286" s="61">
        <f t="shared" si="13"/>
        <v>-999.913292</v>
      </c>
    </row>
    <row r="287" ht="15.75" customHeight="1">
      <c r="A287" s="42">
        <v>44836.979166666664</v>
      </c>
      <c r="B287" s="43" t="s">
        <v>309</v>
      </c>
      <c r="C287" s="44">
        <v>0.7221</v>
      </c>
      <c r="D287" s="44">
        <v>0.1763</v>
      </c>
      <c r="E287" s="44">
        <v>0.1016</v>
      </c>
      <c r="F287" s="43">
        <v>1.56</v>
      </c>
      <c r="G287" s="43">
        <v>4.38</v>
      </c>
      <c r="H287" s="45">
        <v>7.07</v>
      </c>
      <c r="I287" s="46" t="s">
        <v>30</v>
      </c>
      <c r="J287" s="26">
        <v>72.21</v>
      </c>
      <c r="K287" s="26">
        <v>1.3848497438027976</v>
      </c>
      <c r="L287" s="47">
        <v>1.1264759999999998</v>
      </c>
      <c r="M287" s="48">
        <v>285.0</v>
      </c>
      <c r="N287" s="49">
        <v>205.0</v>
      </c>
      <c r="O287" s="50">
        <f t="shared" si="1"/>
        <v>0.7192982456</v>
      </c>
      <c r="P287" s="51">
        <f t="shared" si="15"/>
        <v>14574.81353</v>
      </c>
      <c r="Q287" s="52">
        <f t="shared" si="2"/>
        <v>364.3703383</v>
      </c>
      <c r="R287" s="52">
        <f t="shared" si="16"/>
        <v>84312.35424</v>
      </c>
      <c r="S287" s="53">
        <f>Q287-(Q287*2)</f>
        <v>-364.3703383</v>
      </c>
      <c r="T287" s="53">
        <f t="shared" si="17"/>
        <v>4210.443193</v>
      </c>
      <c r="U287" s="54">
        <f t="shared" si="4"/>
        <v>0.0499386268</v>
      </c>
      <c r="V287" s="55">
        <f t="shared" si="5"/>
        <v>0.4210443193</v>
      </c>
      <c r="W287" s="56">
        <f t="shared" si="18"/>
        <v>11806.65664</v>
      </c>
      <c r="X287" s="57">
        <f t="shared" si="6"/>
        <v>295.166416</v>
      </c>
      <c r="Y287" s="57">
        <f t="shared" si="7"/>
        <v>527.0828858</v>
      </c>
      <c r="Z287" s="58">
        <f t="shared" si="8"/>
        <v>0.04464285714</v>
      </c>
      <c r="AA287" s="57">
        <f t="shared" si="19"/>
        <v>171351.3065</v>
      </c>
      <c r="AB287" s="57">
        <f>Y287-(Y287*2)</f>
        <v>-527.0828858</v>
      </c>
      <c r="AC287" s="57">
        <f t="shared" si="20"/>
        <v>1279.573755</v>
      </c>
      <c r="AD287" s="58">
        <f t="shared" si="10"/>
        <v>0.007467545952</v>
      </c>
      <c r="AE287" s="59">
        <f t="shared" si="11"/>
        <v>0.1279573755</v>
      </c>
      <c r="AF287" s="60">
        <f t="shared" si="12"/>
        <v>5574.726824</v>
      </c>
      <c r="AG287" s="61">
        <f t="shared" si="13"/>
        <v>-1364.28363</v>
      </c>
    </row>
    <row r="288" ht="15.75" customHeight="1">
      <c r="A288" s="42">
        <v>44837.020833333336</v>
      </c>
      <c r="B288" s="43" t="s">
        <v>310</v>
      </c>
      <c r="C288" s="44">
        <v>0.8473</v>
      </c>
      <c r="D288" s="44">
        <v>0.1065</v>
      </c>
      <c r="E288" s="44">
        <v>0.0461</v>
      </c>
      <c r="F288" s="43">
        <v>1.77</v>
      </c>
      <c r="G288" s="43">
        <v>3.77</v>
      </c>
      <c r="H288" s="45">
        <v>3.66</v>
      </c>
      <c r="I288" s="46" t="s">
        <v>30</v>
      </c>
      <c r="J288" s="26">
        <v>84.73000000000002</v>
      </c>
      <c r="K288" s="26">
        <v>1.1802195208308743</v>
      </c>
      <c r="L288" s="47">
        <v>1.4997210000000003</v>
      </c>
      <c r="M288" s="48">
        <v>286.0</v>
      </c>
      <c r="N288" s="49">
        <f t="shared" ref="N288:N292" si="192">N287+1</f>
        <v>206</v>
      </c>
      <c r="O288" s="50">
        <f t="shared" si="1"/>
        <v>0.7202797203</v>
      </c>
      <c r="P288" s="51">
        <f t="shared" si="15"/>
        <v>14210.44319</v>
      </c>
      <c r="Q288" s="52">
        <f t="shared" si="2"/>
        <v>355.2610798</v>
      </c>
      <c r="R288" s="52">
        <f t="shared" si="16"/>
        <v>84667.61532</v>
      </c>
      <c r="S288" s="53">
        <f t="shared" ref="S288:S292" si="193">(F288-1)*Q288</f>
        <v>273.5510315</v>
      </c>
      <c r="T288" s="53">
        <f t="shared" si="17"/>
        <v>4483.994225</v>
      </c>
      <c r="U288" s="54">
        <f t="shared" si="4"/>
        <v>0.05295996832</v>
      </c>
      <c r="V288" s="55">
        <f t="shared" si="5"/>
        <v>0.4483994225</v>
      </c>
      <c r="W288" s="56">
        <f t="shared" si="18"/>
        <v>11279.57376</v>
      </c>
      <c r="X288" s="57">
        <f t="shared" si="6"/>
        <v>281.9893439</v>
      </c>
      <c r="Y288" s="57">
        <f t="shared" si="7"/>
        <v>366.2199271</v>
      </c>
      <c r="Z288" s="58">
        <f t="shared" si="8"/>
        <v>0.03246753247</v>
      </c>
      <c r="AA288" s="57">
        <f t="shared" si="19"/>
        <v>171717.5264</v>
      </c>
      <c r="AB288" s="57">
        <f t="shared" ref="AB288:AB292" si="194">X288</f>
        <v>281.9893439</v>
      </c>
      <c r="AC288" s="57">
        <f t="shared" si="20"/>
        <v>1561.563099</v>
      </c>
      <c r="AD288" s="58">
        <f t="shared" si="10"/>
        <v>0.009093789852</v>
      </c>
      <c r="AE288" s="59">
        <f t="shared" si="11"/>
        <v>0.1561563099</v>
      </c>
      <c r="AF288" s="60">
        <f t="shared" si="12"/>
        <v>5574.726824</v>
      </c>
      <c r="AG288" s="61">
        <f t="shared" si="13"/>
        <v>-1090.732599</v>
      </c>
    </row>
    <row r="289" ht="15.75" customHeight="1">
      <c r="A289" s="42">
        <v>44837.84375</v>
      </c>
      <c r="B289" s="43" t="s">
        <v>311</v>
      </c>
      <c r="C289" s="44">
        <v>0.6922</v>
      </c>
      <c r="D289" s="44">
        <v>0.1687</v>
      </c>
      <c r="E289" s="44">
        <v>0.1391</v>
      </c>
      <c r="F289" s="43">
        <v>1.47</v>
      </c>
      <c r="G289" s="43">
        <v>4.58</v>
      </c>
      <c r="H289" s="45">
        <v>5.15</v>
      </c>
      <c r="I289" s="46" t="s">
        <v>30</v>
      </c>
      <c r="J289" s="26">
        <v>69.22</v>
      </c>
      <c r="K289" s="26">
        <v>1.444669170759896</v>
      </c>
      <c r="L289" s="47">
        <v>1.017534</v>
      </c>
      <c r="M289" s="48">
        <v>287.0</v>
      </c>
      <c r="N289" s="49">
        <f t="shared" si="192"/>
        <v>207</v>
      </c>
      <c r="O289" s="50">
        <f t="shared" si="1"/>
        <v>0.7212543554</v>
      </c>
      <c r="P289" s="51">
        <f t="shared" si="15"/>
        <v>14483.99422</v>
      </c>
      <c r="Q289" s="52">
        <f t="shared" si="2"/>
        <v>362.0998556</v>
      </c>
      <c r="R289" s="52">
        <f t="shared" si="16"/>
        <v>85029.71517</v>
      </c>
      <c r="S289" s="53">
        <f t="shared" si="193"/>
        <v>170.1869321</v>
      </c>
      <c r="T289" s="53">
        <f t="shared" si="17"/>
        <v>4654.181157</v>
      </c>
      <c r="U289" s="54">
        <f t="shared" si="4"/>
        <v>0.05473593728</v>
      </c>
      <c r="V289" s="55">
        <f t="shared" si="5"/>
        <v>0.4654181157</v>
      </c>
      <c r="W289" s="56">
        <f t="shared" si="18"/>
        <v>11561.5631</v>
      </c>
      <c r="X289" s="57">
        <f t="shared" si="6"/>
        <v>289.0390775</v>
      </c>
      <c r="Y289" s="57">
        <f t="shared" si="7"/>
        <v>614.9767606</v>
      </c>
      <c r="Z289" s="58">
        <f t="shared" si="8"/>
        <v>0.05319148936</v>
      </c>
      <c r="AA289" s="57">
        <f t="shared" si="19"/>
        <v>172332.5032</v>
      </c>
      <c r="AB289" s="57">
        <f t="shared" si="194"/>
        <v>289.0390775</v>
      </c>
      <c r="AC289" s="57">
        <f t="shared" si="20"/>
        <v>1850.602177</v>
      </c>
      <c r="AD289" s="58">
        <f t="shared" si="10"/>
        <v>0.01073855566</v>
      </c>
      <c r="AE289" s="59">
        <f t="shared" si="11"/>
        <v>0.1850602177</v>
      </c>
      <c r="AF289" s="60">
        <f t="shared" si="12"/>
        <v>5574.726824</v>
      </c>
      <c r="AG289" s="61">
        <f t="shared" si="13"/>
        <v>-920.5456667</v>
      </c>
    </row>
    <row r="290" ht="15.75" customHeight="1">
      <c r="A290" s="42">
        <v>44838.822916666664</v>
      </c>
      <c r="B290" s="43" t="s">
        <v>312</v>
      </c>
      <c r="C290" s="44">
        <v>0.7242</v>
      </c>
      <c r="D290" s="44">
        <v>0.1618</v>
      </c>
      <c r="E290" s="44">
        <v>0.114</v>
      </c>
      <c r="F290" s="43">
        <v>1.54</v>
      </c>
      <c r="G290" s="43">
        <v>4.13</v>
      </c>
      <c r="H290" s="45">
        <v>5.01</v>
      </c>
      <c r="I290" s="46" t="s">
        <v>30</v>
      </c>
      <c r="J290" s="26">
        <v>72.41999999999999</v>
      </c>
      <c r="K290" s="26">
        <v>1.3808340237503456</v>
      </c>
      <c r="L290" s="47">
        <v>1.1152679999999997</v>
      </c>
      <c r="M290" s="48">
        <v>288.0</v>
      </c>
      <c r="N290" s="49">
        <f t="shared" si="192"/>
        <v>208</v>
      </c>
      <c r="O290" s="50">
        <f t="shared" si="1"/>
        <v>0.7222222222</v>
      </c>
      <c r="P290" s="51">
        <f t="shared" si="15"/>
        <v>14654.18116</v>
      </c>
      <c r="Q290" s="52">
        <f t="shared" si="2"/>
        <v>366.3545289</v>
      </c>
      <c r="R290" s="52">
        <f t="shared" si="16"/>
        <v>85396.0697</v>
      </c>
      <c r="S290" s="53">
        <f t="shared" si="193"/>
        <v>197.8314456</v>
      </c>
      <c r="T290" s="53">
        <f t="shared" si="17"/>
        <v>4852.012602</v>
      </c>
      <c r="U290" s="54">
        <f t="shared" si="4"/>
        <v>0.05681775074</v>
      </c>
      <c r="V290" s="55">
        <f t="shared" si="5"/>
        <v>0.4852012602</v>
      </c>
      <c r="W290" s="56">
        <f t="shared" si="18"/>
        <v>11850.60218</v>
      </c>
      <c r="X290" s="57">
        <f t="shared" si="6"/>
        <v>296.2650544</v>
      </c>
      <c r="Y290" s="57">
        <f t="shared" si="7"/>
        <v>548.6389897</v>
      </c>
      <c r="Z290" s="58">
        <f t="shared" si="8"/>
        <v>0.0462962963</v>
      </c>
      <c r="AA290" s="57">
        <f t="shared" si="19"/>
        <v>172881.1422</v>
      </c>
      <c r="AB290" s="57">
        <f t="shared" si="194"/>
        <v>296.2650544</v>
      </c>
      <c r="AC290" s="57">
        <f t="shared" si="20"/>
        <v>2146.867231</v>
      </c>
      <c r="AD290" s="58">
        <f t="shared" si="10"/>
        <v>0.01241816895</v>
      </c>
      <c r="AE290" s="59">
        <f t="shared" si="11"/>
        <v>0.2146867231</v>
      </c>
      <c r="AF290" s="60">
        <f t="shared" si="12"/>
        <v>5574.726824</v>
      </c>
      <c r="AG290" s="61">
        <f t="shared" si="13"/>
        <v>-722.7142211</v>
      </c>
    </row>
    <row r="291" ht="15.75" customHeight="1">
      <c r="A291" s="42">
        <v>44840.0625</v>
      </c>
      <c r="B291" s="43" t="s">
        <v>313</v>
      </c>
      <c r="C291" s="44">
        <v>0.7297</v>
      </c>
      <c r="D291" s="44">
        <v>0.1655</v>
      </c>
      <c r="E291" s="44">
        <v>0.1047</v>
      </c>
      <c r="F291" s="43">
        <v>1.52</v>
      </c>
      <c r="G291" s="43">
        <v>4.03</v>
      </c>
      <c r="H291" s="45">
        <v>6.17</v>
      </c>
      <c r="I291" s="46" t="s">
        <v>30</v>
      </c>
      <c r="J291" s="26">
        <v>72.97</v>
      </c>
      <c r="K291" s="26">
        <v>1.3704262025489926</v>
      </c>
      <c r="L291" s="47">
        <v>1.1091440000000001</v>
      </c>
      <c r="M291" s="48">
        <v>289.0</v>
      </c>
      <c r="N291" s="49">
        <f t="shared" si="192"/>
        <v>209</v>
      </c>
      <c r="O291" s="50">
        <f t="shared" si="1"/>
        <v>0.723183391</v>
      </c>
      <c r="P291" s="51">
        <f t="shared" si="15"/>
        <v>14852.0126</v>
      </c>
      <c r="Q291" s="52">
        <f t="shared" si="2"/>
        <v>371.3003151</v>
      </c>
      <c r="R291" s="52">
        <f t="shared" si="16"/>
        <v>85767.37001</v>
      </c>
      <c r="S291" s="53">
        <f t="shared" si="193"/>
        <v>193.0761638</v>
      </c>
      <c r="T291" s="53">
        <f t="shared" si="17"/>
        <v>5045.088766</v>
      </c>
      <c r="U291" s="54">
        <f t="shared" si="4"/>
        <v>0.0588229389</v>
      </c>
      <c r="V291" s="55">
        <f t="shared" si="5"/>
        <v>0.5045088766</v>
      </c>
      <c r="W291" s="56">
        <f t="shared" si="18"/>
        <v>12146.86723</v>
      </c>
      <c r="X291" s="57">
        <f t="shared" si="6"/>
        <v>303.6716808</v>
      </c>
      <c r="Y291" s="57">
        <f t="shared" si="7"/>
        <v>583.9840015</v>
      </c>
      <c r="Z291" s="58">
        <f t="shared" si="8"/>
        <v>0.04807692308</v>
      </c>
      <c r="AA291" s="57">
        <f t="shared" si="19"/>
        <v>173465.1262</v>
      </c>
      <c r="AB291" s="57">
        <f t="shared" si="194"/>
        <v>303.6716808</v>
      </c>
      <c r="AC291" s="57">
        <f t="shared" si="20"/>
        <v>2450.538912</v>
      </c>
      <c r="AD291" s="58">
        <f t="shared" si="10"/>
        <v>0.01412698313</v>
      </c>
      <c r="AE291" s="59">
        <f t="shared" si="11"/>
        <v>0.2450538912</v>
      </c>
      <c r="AF291" s="60">
        <f t="shared" si="12"/>
        <v>5574.726824</v>
      </c>
      <c r="AG291" s="61">
        <f t="shared" si="13"/>
        <v>-529.6380573</v>
      </c>
    </row>
    <row r="292" ht="15.75" customHeight="1">
      <c r="A292" s="42">
        <v>44840.083333333336</v>
      </c>
      <c r="B292" s="43" t="s">
        <v>314</v>
      </c>
      <c r="C292" s="44">
        <v>0.7079</v>
      </c>
      <c r="D292" s="44">
        <v>0.1782</v>
      </c>
      <c r="E292" s="44">
        <v>0.1139</v>
      </c>
      <c r="F292" s="43">
        <v>1.48</v>
      </c>
      <c r="G292" s="43">
        <v>4.15</v>
      </c>
      <c r="H292" s="45">
        <v>5.82</v>
      </c>
      <c r="I292" s="46" t="s">
        <v>30</v>
      </c>
      <c r="J292" s="26">
        <v>70.78999999999999</v>
      </c>
      <c r="K292" s="26">
        <v>1.4126289023873428</v>
      </c>
      <c r="L292" s="47">
        <v>1.047692</v>
      </c>
      <c r="M292" s="48">
        <v>290.0</v>
      </c>
      <c r="N292" s="49">
        <f t="shared" si="192"/>
        <v>210</v>
      </c>
      <c r="O292" s="50">
        <f t="shared" si="1"/>
        <v>0.724137931</v>
      </c>
      <c r="P292" s="51">
        <f t="shared" si="15"/>
        <v>15045.08877</v>
      </c>
      <c r="Q292" s="52">
        <f t="shared" si="2"/>
        <v>376.1272192</v>
      </c>
      <c r="R292" s="52">
        <f t="shared" si="16"/>
        <v>86143.49723</v>
      </c>
      <c r="S292" s="53">
        <f t="shared" si="193"/>
        <v>180.5410652</v>
      </c>
      <c r="T292" s="53">
        <f t="shared" si="17"/>
        <v>5225.629831</v>
      </c>
      <c r="U292" s="54">
        <f t="shared" si="4"/>
        <v>0.06066191877</v>
      </c>
      <c r="V292" s="55">
        <f t="shared" si="5"/>
        <v>0.5225629831</v>
      </c>
      <c r="W292" s="56">
        <f t="shared" si="18"/>
        <v>12450.53891</v>
      </c>
      <c r="X292" s="57">
        <f t="shared" si="6"/>
        <v>311.2634728</v>
      </c>
      <c r="Y292" s="57">
        <f t="shared" si="7"/>
        <v>648.4655683</v>
      </c>
      <c r="Z292" s="58">
        <f t="shared" si="8"/>
        <v>0.05208333333</v>
      </c>
      <c r="AA292" s="57">
        <f t="shared" si="19"/>
        <v>174113.5917</v>
      </c>
      <c r="AB292" s="57">
        <f t="shared" si="194"/>
        <v>311.2634728</v>
      </c>
      <c r="AC292" s="57">
        <f t="shared" si="20"/>
        <v>2761.802385</v>
      </c>
      <c r="AD292" s="58">
        <f t="shared" si="10"/>
        <v>0.01586207232</v>
      </c>
      <c r="AE292" s="59">
        <f t="shared" si="11"/>
        <v>0.2761802385</v>
      </c>
      <c r="AF292" s="60">
        <f t="shared" si="12"/>
        <v>5574.726824</v>
      </c>
      <c r="AG292" s="61">
        <f t="shared" si="13"/>
        <v>-349.0969921</v>
      </c>
    </row>
    <row r="293" ht="15.75" customHeight="1">
      <c r="A293" s="42">
        <v>44840.96875</v>
      </c>
      <c r="B293" s="43" t="s">
        <v>315</v>
      </c>
      <c r="C293" s="44">
        <v>0.7343</v>
      </c>
      <c r="D293" s="44">
        <v>0.1627</v>
      </c>
      <c r="E293" s="44">
        <v>0.1029</v>
      </c>
      <c r="F293" s="43">
        <v>1.57</v>
      </c>
      <c r="G293" s="43">
        <v>3.82</v>
      </c>
      <c r="H293" s="45">
        <v>5.07</v>
      </c>
      <c r="I293" s="46" t="s">
        <v>30</v>
      </c>
      <c r="J293" s="26">
        <v>73.42999999999999</v>
      </c>
      <c r="K293" s="26">
        <v>1.3618412093149939</v>
      </c>
      <c r="L293" s="47">
        <v>1.152851</v>
      </c>
      <c r="M293" s="48">
        <v>291.0</v>
      </c>
      <c r="N293" s="49">
        <v>210.0</v>
      </c>
      <c r="O293" s="50">
        <f t="shared" si="1"/>
        <v>0.7216494845</v>
      </c>
      <c r="P293" s="51">
        <f t="shared" si="15"/>
        <v>15225.62983</v>
      </c>
      <c r="Q293" s="52">
        <f t="shared" si="2"/>
        <v>380.6407458</v>
      </c>
      <c r="R293" s="52">
        <f t="shared" si="16"/>
        <v>86524.13798</v>
      </c>
      <c r="S293" s="53">
        <f>Q293-(Q293*2)</f>
        <v>-380.6407458</v>
      </c>
      <c r="T293" s="53">
        <f t="shared" si="17"/>
        <v>4844.989086</v>
      </c>
      <c r="U293" s="54">
        <f t="shared" si="4"/>
        <v>0.05599580879</v>
      </c>
      <c r="V293" s="55">
        <f t="shared" si="5"/>
        <v>0.4844989086</v>
      </c>
      <c r="W293" s="56">
        <f t="shared" si="18"/>
        <v>12761.80238</v>
      </c>
      <c r="X293" s="57">
        <f t="shared" si="6"/>
        <v>319.0450596</v>
      </c>
      <c r="Y293" s="57">
        <f t="shared" si="7"/>
        <v>559.7281748</v>
      </c>
      <c r="Z293" s="58">
        <f t="shared" si="8"/>
        <v>0.04385964912</v>
      </c>
      <c r="AA293" s="57">
        <f t="shared" si="19"/>
        <v>174673.3199</v>
      </c>
      <c r="AB293" s="57">
        <f>Y293-(Y293*2)</f>
        <v>-559.7281748</v>
      </c>
      <c r="AC293" s="57">
        <f t="shared" si="20"/>
        <v>2202.07421</v>
      </c>
      <c r="AD293" s="58">
        <f t="shared" si="10"/>
        <v>0.01260681489</v>
      </c>
      <c r="AE293" s="59">
        <f t="shared" si="11"/>
        <v>0.220207421</v>
      </c>
      <c r="AF293" s="60">
        <f t="shared" si="12"/>
        <v>5574.726824</v>
      </c>
      <c r="AG293" s="61">
        <f t="shared" si="13"/>
        <v>-729.7377379</v>
      </c>
    </row>
    <row r="294" ht="15.75" customHeight="1">
      <c r="A294" s="42">
        <v>44841.822916666664</v>
      </c>
      <c r="B294" s="43" t="s">
        <v>316</v>
      </c>
      <c r="C294" s="44">
        <v>0.8088</v>
      </c>
      <c r="D294" s="44">
        <v>0.1313</v>
      </c>
      <c r="E294" s="44">
        <v>0.0599</v>
      </c>
      <c r="F294" s="43">
        <v>1.26</v>
      </c>
      <c r="G294" s="43">
        <v>5.38</v>
      </c>
      <c r="H294" s="45">
        <v>10.35</v>
      </c>
      <c r="I294" s="46" t="s">
        <v>30</v>
      </c>
      <c r="J294" s="26">
        <v>80.88</v>
      </c>
      <c r="K294" s="26">
        <v>1.2363996043521266</v>
      </c>
      <c r="L294" s="47">
        <v>1.019088</v>
      </c>
      <c r="M294" s="48">
        <v>292.0</v>
      </c>
      <c r="N294" s="49">
        <f>N293+1</f>
        <v>211</v>
      </c>
      <c r="O294" s="50">
        <f t="shared" si="1"/>
        <v>0.7226027397</v>
      </c>
      <c r="P294" s="51">
        <f t="shared" si="15"/>
        <v>14844.98909</v>
      </c>
      <c r="Q294" s="52">
        <f t="shared" si="2"/>
        <v>371.1247271</v>
      </c>
      <c r="R294" s="52">
        <f t="shared" si="16"/>
        <v>86895.26271</v>
      </c>
      <c r="S294" s="53">
        <f>(F294-1)*Q294</f>
        <v>96.49242906</v>
      </c>
      <c r="T294" s="53">
        <f t="shared" si="17"/>
        <v>4941.481515</v>
      </c>
      <c r="U294" s="54">
        <f t="shared" si="4"/>
        <v>0.05686709909</v>
      </c>
      <c r="V294" s="55">
        <f t="shared" si="5"/>
        <v>0.4941481515</v>
      </c>
      <c r="W294" s="56">
        <f t="shared" si="18"/>
        <v>12202.07421</v>
      </c>
      <c r="X294" s="57">
        <f t="shared" si="6"/>
        <v>305.0518552</v>
      </c>
      <c r="Y294" s="57">
        <f t="shared" si="7"/>
        <v>1173.276366</v>
      </c>
      <c r="Z294" s="58">
        <f t="shared" si="8"/>
        <v>0.09615384615</v>
      </c>
      <c r="AA294" s="57">
        <f t="shared" si="19"/>
        <v>175846.5963</v>
      </c>
      <c r="AB294" s="57">
        <f>X294</f>
        <v>305.0518552</v>
      </c>
      <c r="AC294" s="57">
        <f t="shared" si="20"/>
        <v>2507.126065</v>
      </c>
      <c r="AD294" s="58">
        <f t="shared" si="10"/>
        <v>0.01425746144</v>
      </c>
      <c r="AE294" s="59">
        <f t="shared" si="11"/>
        <v>0.2507126065</v>
      </c>
      <c r="AF294" s="60">
        <f t="shared" si="12"/>
        <v>5574.726824</v>
      </c>
      <c r="AG294" s="61">
        <f t="shared" si="13"/>
        <v>-633.2453088</v>
      </c>
    </row>
    <row r="295" ht="15.75" customHeight="1">
      <c r="A295" s="42">
        <v>44842.25</v>
      </c>
      <c r="B295" s="43" t="s">
        <v>317</v>
      </c>
      <c r="C295" s="44">
        <v>0.7887</v>
      </c>
      <c r="D295" s="44">
        <v>0.1343</v>
      </c>
      <c r="E295" s="44">
        <v>0.077</v>
      </c>
      <c r="F295" s="43">
        <v>1.37</v>
      </c>
      <c r="G295" s="43">
        <v>5.13</v>
      </c>
      <c r="H295" s="45">
        <v>6.8</v>
      </c>
      <c r="I295" s="46" t="s">
        <v>30</v>
      </c>
      <c r="J295" s="26">
        <v>78.87</v>
      </c>
      <c r="K295" s="26">
        <v>1.2679092177000126</v>
      </c>
      <c r="L295" s="47">
        <v>1.0805190000000002</v>
      </c>
      <c r="M295" s="48">
        <v>293.0</v>
      </c>
      <c r="N295" s="49">
        <v>211.0</v>
      </c>
      <c r="O295" s="50">
        <f t="shared" si="1"/>
        <v>0.7201365188</v>
      </c>
      <c r="P295" s="51">
        <f t="shared" si="15"/>
        <v>14941.48151</v>
      </c>
      <c r="Q295" s="52">
        <f t="shared" si="2"/>
        <v>373.5370379</v>
      </c>
      <c r="R295" s="52">
        <f t="shared" si="16"/>
        <v>87268.79974</v>
      </c>
      <c r="S295" s="53">
        <f>Q295-(Q295*2)</f>
        <v>-373.5370379</v>
      </c>
      <c r="T295" s="53">
        <f t="shared" si="17"/>
        <v>4567.944477</v>
      </c>
      <c r="U295" s="54">
        <f t="shared" si="4"/>
        <v>0.05234338607</v>
      </c>
      <c r="V295" s="55">
        <f t="shared" si="5"/>
        <v>0.4567944477</v>
      </c>
      <c r="W295" s="56">
        <f t="shared" si="18"/>
        <v>12507.12607</v>
      </c>
      <c r="X295" s="57">
        <f t="shared" si="6"/>
        <v>312.6781516</v>
      </c>
      <c r="Y295" s="57">
        <f t="shared" si="7"/>
        <v>845.0760855</v>
      </c>
      <c r="Z295" s="58">
        <f t="shared" si="8"/>
        <v>0.06756756757</v>
      </c>
      <c r="AA295" s="57">
        <f t="shared" si="19"/>
        <v>176691.6724</v>
      </c>
      <c r="AB295" s="57">
        <f>Y295-(Y295*2)</f>
        <v>-845.0760855</v>
      </c>
      <c r="AC295" s="57">
        <f t="shared" si="20"/>
        <v>1662.04998</v>
      </c>
      <c r="AD295" s="58">
        <f t="shared" si="10"/>
        <v>0.009406498661</v>
      </c>
      <c r="AE295" s="59">
        <f t="shared" si="11"/>
        <v>0.166204998</v>
      </c>
      <c r="AF295" s="60">
        <f t="shared" si="12"/>
        <v>5574.726824</v>
      </c>
      <c r="AG295" s="61">
        <f t="shared" si="13"/>
        <v>-1006.782347</v>
      </c>
    </row>
    <row r="296" ht="15.75" customHeight="1">
      <c r="A296" s="42">
        <v>44842.25</v>
      </c>
      <c r="B296" s="43" t="s">
        <v>318</v>
      </c>
      <c r="C296" s="44">
        <v>0.703</v>
      </c>
      <c r="D296" s="44">
        <v>0.1762</v>
      </c>
      <c r="E296" s="44">
        <v>0.1207</v>
      </c>
      <c r="F296" s="43">
        <v>1.55</v>
      </c>
      <c r="G296" s="43">
        <v>4.13</v>
      </c>
      <c r="H296" s="45">
        <v>5.39</v>
      </c>
      <c r="I296" s="46" t="s">
        <v>30</v>
      </c>
      <c r="J296" s="26">
        <v>70.3</v>
      </c>
      <c r="K296" s="26">
        <v>1.4224751066856332</v>
      </c>
      <c r="L296" s="47">
        <v>1.08965</v>
      </c>
      <c r="M296" s="48">
        <v>294.0</v>
      </c>
      <c r="N296" s="49">
        <f t="shared" ref="N296:N309" si="195">N295+1</f>
        <v>212</v>
      </c>
      <c r="O296" s="50">
        <f t="shared" si="1"/>
        <v>0.7210884354</v>
      </c>
      <c r="P296" s="51">
        <f t="shared" si="15"/>
        <v>14567.94448</v>
      </c>
      <c r="Q296" s="52">
        <f t="shared" si="2"/>
        <v>364.1986119</v>
      </c>
      <c r="R296" s="52">
        <f t="shared" si="16"/>
        <v>87632.99836</v>
      </c>
      <c r="S296" s="53">
        <f t="shared" ref="S296:S309" si="196">(F296-1)*Q296</f>
        <v>200.3092366</v>
      </c>
      <c r="T296" s="53">
        <f t="shared" si="17"/>
        <v>4768.253713</v>
      </c>
      <c r="U296" s="54">
        <f t="shared" si="4"/>
        <v>0.05441162351</v>
      </c>
      <c r="V296" s="55">
        <f t="shared" si="5"/>
        <v>0.4768253713</v>
      </c>
      <c r="W296" s="56">
        <f t="shared" si="18"/>
        <v>11662.04998</v>
      </c>
      <c r="X296" s="57">
        <f t="shared" si="6"/>
        <v>291.5512495</v>
      </c>
      <c r="Y296" s="57">
        <f t="shared" si="7"/>
        <v>530.0931809</v>
      </c>
      <c r="Z296" s="58">
        <f t="shared" si="8"/>
        <v>0.04545454545</v>
      </c>
      <c r="AA296" s="57">
        <f t="shared" si="19"/>
        <v>177221.7655</v>
      </c>
      <c r="AB296" s="57">
        <f t="shared" ref="AB296:AB309" si="197">X296</f>
        <v>291.5512495</v>
      </c>
      <c r="AC296" s="57">
        <f t="shared" si="20"/>
        <v>1953.601229</v>
      </c>
      <c r="AD296" s="58">
        <f t="shared" si="10"/>
        <v>0.01102348362</v>
      </c>
      <c r="AE296" s="59">
        <f t="shared" si="11"/>
        <v>0.1953601229</v>
      </c>
      <c r="AF296" s="60">
        <f t="shared" si="12"/>
        <v>5574.726824</v>
      </c>
      <c r="AG296" s="61">
        <f t="shared" si="13"/>
        <v>-806.4731101</v>
      </c>
    </row>
    <row r="297" ht="15.75" customHeight="1">
      <c r="A297" s="42">
        <v>44842.541666666664</v>
      </c>
      <c r="B297" s="43" t="s">
        <v>319</v>
      </c>
      <c r="C297" s="44">
        <v>0.6935</v>
      </c>
      <c r="D297" s="44">
        <v>0.1751</v>
      </c>
      <c r="E297" s="44">
        <v>0.1315</v>
      </c>
      <c r="F297" s="43">
        <v>1.57</v>
      </c>
      <c r="G297" s="43">
        <v>4.06</v>
      </c>
      <c r="H297" s="45">
        <v>4.93</v>
      </c>
      <c r="I297" s="46" t="s">
        <v>30</v>
      </c>
      <c r="J297" s="26">
        <v>69.35000000000001</v>
      </c>
      <c r="K297" s="26">
        <v>1.4419610670511893</v>
      </c>
      <c r="L297" s="47">
        <v>1.0887950000000002</v>
      </c>
      <c r="M297" s="48">
        <v>295.0</v>
      </c>
      <c r="N297" s="49">
        <f t="shared" si="195"/>
        <v>213</v>
      </c>
      <c r="O297" s="50">
        <f t="shared" si="1"/>
        <v>0.7220338983</v>
      </c>
      <c r="P297" s="51">
        <f t="shared" si="15"/>
        <v>14768.25371</v>
      </c>
      <c r="Q297" s="52">
        <f t="shared" si="2"/>
        <v>369.2063428</v>
      </c>
      <c r="R297" s="52">
        <f t="shared" si="16"/>
        <v>88002.2047</v>
      </c>
      <c r="S297" s="53">
        <f t="shared" si="196"/>
        <v>210.4476154</v>
      </c>
      <c r="T297" s="53">
        <f t="shared" si="17"/>
        <v>4978.701329</v>
      </c>
      <c r="U297" s="54">
        <f t="shared" si="4"/>
        <v>0.05657473407</v>
      </c>
      <c r="V297" s="55">
        <f t="shared" si="5"/>
        <v>0.4978701329</v>
      </c>
      <c r="W297" s="56">
        <f t="shared" si="18"/>
        <v>11953.60123</v>
      </c>
      <c r="X297" s="57">
        <f t="shared" si="6"/>
        <v>298.8400307</v>
      </c>
      <c r="Y297" s="57">
        <f t="shared" si="7"/>
        <v>524.2807557</v>
      </c>
      <c r="Z297" s="58">
        <f t="shared" si="8"/>
        <v>0.04385964912</v>
      </c>
      <c r="AA297" s="57">
        <f t="shared" si="19"/>
        <v>177746.0463</v>
      </c>
      <c r="AB297" s="57">
        <f t="shared" si="197"/>
        <v>298.8400307</v>
      </c>
      <c r="AC297" s="57">
        <f t="shared" si="20"/>
        <v>2252.44126</v>
      </c>
      <c r="AD297" s="58">
        <f t="shared" si="10"/>
        <v>0.01267224395</v>
      </c>
      <c r="AE297" s="59">
        <f t="shared" si="11"/>
        <v>0.225244126</v>
      </c>
      <c r="AF297" s="60">
        <f t="shared" si="12"/>
        <v>5574.726824</v>
      </c>
      <c r="AG297" s="61">
        <f t="shared" si="13"/>
        <v>-596.0254947</v>
      </c>
    </row>
    <row r="298" ht="15.75" customHeight="1">
      <c r="A298" s="42">
        <v>44842.625</v>
      </c>
      <c r="B298" s="43" t="s">
        <v>320</v>
      </c>
      <c r="C298" s="44">
        <v>0.8474</v>
      </c>
      <c r="D298" s="44">
        <v>0.1045</v>
      </c>
      <c r="E298" s="44">
        <v>0.0481</v>
      </c>
      <c r="F298" s="43">
        <v>1.22</v>
      </c>
      <c r="G298" s="43">
        <v>5.82</v>
      </c>
      <c r="H298" s="45">
        <v>9.28</v>
      </c>
      <c r="I298" s="46" t="s">
        <v>30</v>
      </c>
      <c r="J298" s="26">
        <v>84.74000000000001</v>
      </c>
      <c r="K298" s="26">
        <v>1.180080245456691</v>
      </c>
      <c r="L298" s="47">
        <v>1.033828</v>
      </c>
      <c r="M298" s="48">
        <v>296.0</v>
      </c>
      <c r="N298" s="49">
        <f t="shared" si="195"/>
        <v>214</v>
      </c>
      <c r="O298" s="50">
        <f t="shared" si="1"/>
        <v>0.722972973</v>
      </c>
      <c r="P298" s="51">
        <f t="shared" si="15"/>
        <v>14978.70133</v>
      </c>
      <c r="Q298" s="52">
        <f t="shared" si="2"/>
        <v>374.4675332</v>
      </c>
      <c r="R298" s="52">
        <f t="shared" si="16"/>
        <v>88376.67223</v>
      </c>
      <c r="S298" s="53">
        <f t="shared" si="196"/>
        <v>82.38285731</v>
      </c>
      <c r="T298" s="53">
        <f t="shared" si="17"/>
        <v>5061.084186</v>
      </c>
      <c r="U298" s="54">
        <f t="shared" si="4"/>
        <v>0.05726719572</v>
      </c>
      <c r="V298" s="55">
        <f t="shared" si="5"/>
        <v>0.5061084186</v>
      </c>
      <c r="W298" s="56">
        <f t="shared" si="18"/>
        <v>12252.44126</v>
      </c>
      <c r="X298" s="57">
        <f t="shared" si="6"/>
        <v>306.3110315</v>
      </c>
      <c r="Y298" s="57">
        <f t="shared" si="7"/>
        <v>1392.32287</v>
      </c>
      <c r="Z298" s="58">
        <f t="shared" si="8"/>
        <v>0.1136363636</v>
      </c>
      <c r="AA298" s="57">
        <f t="shared" si="19"/>
        <v>179138.3692</v>
      </c>
      <c r="AB298" s="57">
        <f t="shared" si="197"/>
        <v>306.3110315</v>
      </c>
      <c r="AC298" s="57">
        <f t="shared" si="20"/>
        <v>2558.752291</v>
      </c>
      <c r="AD298" s="58">
        <f t="shared" si="10"/>
        <v>0.01428366409</v>
      </c>
      <c r="AE298" s="59">
        <f t="shared" si="11"/>
        <v>0.2558752291</v>
      </c>
      <c r="AF298" s="60">
        <f t="shared" si="12"/>
        <v>5574.726824</v>
      </c>
      <c r="AG298" s="61">
        <f t="shared" si="13"/>
        <v>-513.6426374</v>
      </c>
    </row>
    <row r="299" ht="15.75" customHeight="1">
      <c r="A299" s="42">
        <v>44842.625</v>
      </c>
      <c r="B299" s="43" t="s">
        <v>31</v>
      </c>
      <c r="C299" s="44">
        <v>0.8018</v>
      </c>
      <c r="D299" s="44">
        <v>0.1251</v>
      </c>
      <c r="E299" s="44">
        <v>0.073</v>
      </c>
      <c r="F299" s="43">
        <v>1.25</v>
      </c>
      <c r="G299" s="43">
        <v>5.85</v>
      </c>
      <c r="H299" s="45">
        <v>8.31</v>
      </c>
      <c r="I299" s="46" t="s">
        <v>30</v>
      </c>
      <c r="J299" s="26">
        <v>80.17999999999999</v>
      </c>
      <c r="K299" s="26">
        <v>1.2471938139186831</v>
      </c>
      <c r="L299" s="47">
        <v>1.0022499999999999</v>
      </c>
      <c r="M299" s="48">
        <v>297.0</v>
      </c>
      <c r="N299" s="49">
        <f t="shared" si="195"/>
        <v>215</v>
      </c>
      <c r="O299" s="50">
        <f t="shared" si="1"/>
        <v>0.7239057239</v>
      </c>
      <c r="P299" s="51">
        <f t="shared" si="15"/>
        <v>15061.08419</v>
      </c>
      <c r="Q299" s="52">
        <f t="shared" si="2"/>
        <v>376.5271047</v>
      </c>
      <c r="R299" s="52">
        <f t="shared" si="16"/>
        <v>88753.19934</v>
      </c>
      <c r="S299" s="53">
        <f t="shared" si="196"/>
        <v>94.13177616</v>
      </c>
      <c r="T299" s="53">
        <f t="shared" si="17"/>
        <v>5155.215962</v>
      </c>
      <c r="U299" s="54">
        <f t="shared" si="4"/>
        <v>0.05808484653</v>
      </c>
      <c r="V299" s="55">
        <f t="shared" si="5"/>
        <v>0.5155215962</v>
      </c>
      <c r="W299" s="56">
        <f t="shared" si="18"/>
        <v>12558.75229</v>
      </c>
      <c r="X299" s="57">
        <f t="shared" si="6"/>
        <v>313.9688073</v>
      </c>
      <c r="Y299" s="57">
        <f t="shared" si="7"/>
        <v>1255.875229</v>
      </c>
      <c r="Z299" s="58">
        <f t="shared" si="8"/>
        <v>0.1</v>
      </c>
      <c r="AA299" s="57">
        <f t="shared" si="19"/>
        <v>180394.2444</v>
      </c>
      <c r="AB299" s="57">
        <f t="shared" si="197"/>
        <v>313.9688073</v>
      </c>
      <c r="AC299" s="57">
        <f t="shared" si="20"/>
        <v>2872.721099</v>
      </c>
      <c r="AD299" s="58">
        <f t="shared" si="10"/>
        <v>0.01592468268</v>
      </c>
      <c r="AE299" s="59">
        <f t="shared" si="11"/>
        <v>0.2872721099</v>
      </c>
      <c r="AF299" s="60">
        <f t="shared" si="12"/>
        <v>5574.726824</v>
      </c>
      <c r="AG299" s="61">
        <f t="shared" si="13"/>
        <v>-419.5108612</v>
      </c>
    </row>
    <row r="300" ht="15.75" customHeight="1">
      <c r="A300" s="42">
        <v>44842.625</v>
      </c>
      <c r="B300" s="43" t="s">
        <v>321</v>
      </c>
      <c r="C300" s="44">
        <v>0.7292</v>
      </c>
      <c r="D300" s="44">
        <v>0.1704</v>
      </c>
      <c r="E300" s="44">
        <v>0.1004</v>
      </c>
      <c r="F300" s="43">
        <v>1.4</v>
      </c>
      <c r="G300" s="43">
        <v>4.58</v>
      </c>
      <c r="H300" s="45">
        <v>7.21</v>
      </c>
      <c r="I300" s="46" t="s">
        <v>30</v>
      </c>
      <c r="J300" s="26">
        <v>72.92</v>
      </c>
      <c r="K300" s="26">
        <v>1.3713658804168951</v>
      </c>
      <c r="L300" s="47">
        <v>1.02088</v>
      </c>
      <c r="M300" s="48">
        <v>298.0</v>
      </c>
      <c r="N300" s="49">
        <f t="shared" si="195"/>
        <v>216</v>
      </c>
      <c r="O300" s="50">
        <f t="shared" si="1"/>
        <v>0.7248322148</v>
      </c>
      <c r="P300" s="51">
        <f t="shared" si="15"/>
        <v>15155.21596</v>
      </c>
      <c r="Q300" s="52">
        <f t="shared" si="2"/>
        <v>378.8803991</v>
      </c>
      <c r="R300" s="52">
        <f t="shared" si="16"/>
        <v>89132.07974</v>
      </c>
      <c r="S300" s="53">
        <f t="shared" si="196"/>
        <v>151.5521596</v>
      </c>
      <c r="T300" s="53">
        <f t="shared" si="17"/>
        <v>5306.768122</v>
      </c>
      <c r="U300" s="54">
        <f t="shared" si="4"/>
        <v>0.05953825085</v>
      </c>
      <c r="V300" s="55">
        <f t="shared" si="5"/>
        <v>0.5306768122</v>
      </c>
      <c r="W300" s="56">
        <f t="shared" si="18"/>
        <v>12872.7211</v>
      </c>
      <c r="X300" s="57">
        <f t="shared" si="6"/>
        <v>321.8180275</v>
      </c>
      <c r="Y300" s="57">
        <f t="shared" si="7"/>
        <v>804.5450687</v>
      </c>
      <c r="Z300" s="58">
        <f t="shared" si="8"/>
        <v>0.0625</v>
      </c>
      <c r="AA300" s="57">
        <f t="shared" si="19"/>
        <v>181198.7895</v>
      </c>
      <c r="AB300" s="57">
        <f t="shared" si="197"/>
        <v>321.8180275</v>
      </c>
      <c r="AC300" s="57">
        <f t="shared" si="20"/>
        <v>3194.539126</v>
      </c>
      <c r="AD300" s="58">
        <f t="shared" si="10"/>
        <v>0.01763002466</v>
      </c>
      <c r="AE300" s="59">
        <f t="shared" si="11"/>
        <v>0.3194539126</v>
      </c>
      <c r="AF300" s="60">
        <f t="shared" si="12"/>
        <v>5574.726824</v>
      </c>
      <c r="AG300" s="61">
        <f t="shared" si="13"/>
        <v>-267.9587016</v>
      </c>
    </row>
    <row r="301" ht="15.75" customHeight="1">
      <c r="A301" s="69">
        <v>44842.75</v>
      </c>
      <c r="B301" s="70" t="s">
        <v>322</v>
      </c>
      <c r="C301" s="71">
        <v>0.7045</v>
      </c>
      <c r="D301" s="71">
        <v>0.1915</v>
      </c>
      <c r="E301" s="71">
        <v>0.1039</v>
      </c>
      <c r="F301" s="70">
        <v>1.42</v>
      </c>
      <c r="G301" s="70">
        <v>4.21</v>
      </c>
      <c r="H301" s="72">
        <v>6.54</v>
      </c>
      <c r="I301" s="46" t="s">
        <v>30</v>
      </c>
      <c r="J301" s="26">
        <v>70.45</v>
      </c>
      <c r="K301" s="26">
        <v>1.4194464158977997</v>
      </c>
      <c r="L301" s="47">
        <v>1.0003900000000001</v>
      </c>
      <c r="M301" s="48">
        <v>299.0</v>
      </c>
      <c r="N301" s="49">
        <f t="shared" si="195"/>
        <v>217</v>
      </c>
      <c r="O301" s="50">
        <f t="shared" si="1"/>
        <v>0.7257525084</v>
      </c>
      <c r="P301" s="51">
        <f t="shared" si="15"/>
        <v>15306.76812</v>
      </c>
      <c r="Q301" s="52">
        <f t="shared" si="2"/>
        <v>382.669203</v>
      </c>
      <c r="R301" s="52">
        <f t="shared" si="16"/>
        <v>89514.74894</v>
      </c>
      <c r="S301" s="53">
        <f t="shared" si="196"/>
        <v>160.7210653</v>
      </c>
      <c r="T301" s="53">
        <f t="shared" si="17"/>
        <v>5467.489187</v>
      </c>
      <c r="U301" s="54">
        <f t="shared" si="4"/>
        <v>0.06107919926</v>
      </c>
      <c r="V301" s="55">
        <f t="shared" si="5"/>
        <v>0.5467489187</v>
      </c>
      <c r="W301" s="56">
        <f t="shared" si="18"/>
        <v>13194.53913</v>
      </c>
      <c r="X301" s="57">
        <f t="shared" si="6"/>
        <v>329.8634782</v>
      </c>
      <c r="Y301" s="57">
        <f t="shared" si="7"/>
        <v>785.3892337</v>
      </c>
      <c r="Z301" s="58">
        <f t="shared" si="8"/>
        <v>0.05952380952</v>
      </c>
      <c r="AA301" s="57">
        <f t="shared" si="19"/>
        <v>181984.1787</v>
      </c>
      <c r="AB301" s="57">
        <f t="shared" si="197"/>
        <v>329.8634782</v>
      </c>
      <c r="AC301" s="57">
        <f t="shared" si="20"/>
        <v>3524.402604</v>
      </c>
      <c r="AD301" s="58">
        <f t="shared" si="10"/>
        <v>0.01936653301</v>
      </c>
      <c r="AE301" s="59">
        <f t="shared" si="11"/>
        <v>0.3524402604</v>
      </c>
      <c r="AF301" s="60">
        <f t="shared" si="12"/>
        <v>5574.726824</v>
      </c>
      <c r="AG301" s="61">
        <f t="shared" si="13"/>
        <v>-107.2376363</v>
      </c>
    </row>
    <row r="302" ht="15.75" customHeight="1">
      <c r="A302" s="69">
        <v>44842.791666666664</v>
      </c>
      <c r="B302" s="70" t="s">
        <v>323</v>
      </c>
      <c r="C302" s="71">
        <v>0.7634</v>
      </c>
      <c r="D302" s="71">
        <v>0.1514</v>
      </c>
      <c r="E302" s="71">
        <v>0.0852</v>
      </c>
      <c r="F302" s="70">
        <v>1.64</v>
      </c>
      <c r="G302" s="70">
        <v>3.56</v>
      </c>
      <c r="H302" s="72">
        <v>4.93</v>
      </c>
      <c r="I302" s="46" t="s">
        <v>30</v>
      </c>
      <c r="J302" s="26">
        <v>76.33999999999999</v>
      </c>
      <c r="K302" s="26">
        <v>1.309929263819754</v>
      </c>
      <c r="L302" s="47">
        <v>1.2519759999999998</v>
      </c>
      <c r="M302" s="48">
        <v>300.0</v>
      </c>
      <c r="N302" s="49">
        <f t="shared" si="195"/>
        <v>218</v>
      </c>
      <c r="O302" s="50">
        <f t="shared" si="1"/>
        <v>0.7266666667</v>
      </c>
      <c r="P302" s="51">
        <f t="shared" si="15"/>
        <v>15467.48919</v>
      </c>
      <c r="Q302" s="52">
        <f t="shared" si="2"/>
        <v>386.6872297</v>
      </c>
      <c r="R302" s="52">
        <f t="shared" si="16"/>
        <v>89901.43617</v>
      </c>
      <c r="S302" s="53">
        <f t="shared" si="196"/>
        <v>247.479827</v>
      </c>
      <c r="T302" s="53">
        <f t="shared" si="17"/>
        <v>5714.969014</v>
      </c>
      <c r="U302" s="54">
        <f t="shared" si="4"/>
        <v>0.06356927384</v>
      </c>
      <c r="V302" s="55">
        <f t="shared" si="5"/>
        <v>0.5714969014</v>
      </c>
      <c r="W302" s="56">
        <f t="shared" si="18"/>
        <v>13524.4026</v>
      </c>
      <c r="X302" s="57">
        <f t="shared" si="6"/>
        <v>338.1100651</v>
      </c>
      <c r="Y302" s="57">
        <f t="shared" si="7"/>
        <v>528.2969767</v>
      </c>
      <c r="Z302" s="58">
        <f t="shared" si="8"/>
        <v>0.0390625</v>
      </c>
      <c r="AA302" s="57">
        <f t="shared" si="19"/>
        <v>182512.4757</v>
      </c>
      <c r="AB302" s="57">
        <f t="shared" si="197"/>
        <v>338.1100651</v>
      </c>
      <c r="AC302" s="57">
        <f t="shared" si="20"/>
        <v>3862.512669</v>
      </c>
      <c r="AD302" s="58">
        <f t="shared" si="10"/>
        <v>0.02116300628</v>
      </c>
      <c r="AE302" s="59">
        <f t="shared" si="11"/>
        <v>0.3862512669</v>
      </c>
      <c r="AF302" s="60">
        <f t="shared" si="12"/>
        <v>5714.969014</v>
      </c>
      <c r="AG302" s="61">
        <f t="shared" si="13"/>
        <v>0</v>
      </c>
    </row>
    <row r="303" ht="15.75" customHeight="1">
      <c r="A303" s="69">
        <v>44843.041666666664</v>
      </c>
      <c r="B303" s="70" t="s">
        <v>324</v>
      </c>
      <c r="C303" s="71">
        <v>0.7916</v>
      </c>
      <c r="D303" s="71">
        <v>0.1363</v>
      </c>
      <c r="E303" s="71">
        <v>0.0721</v>
      </c>
      <c r="F303" s="70">
        <v>1.31</v>
      </c>
      <c r="G303" s="70">
        <v>4.91</v>
      </c>
      <c r="H303" s="72">
        <v>7.82</v>
      </c>
      <c r="I303" s="46" t="s">
        <v>30</v>
      </c>
      <c r="J303" s="26">
        <v>79.16</v>
      </c>
      <c r="K303" s="26">
        <v>1.2632642748863063</v>
      </c>
      <c r="L303" s="47">
        <v>1.036996</v>
      </c>
      <c r="M303" s="48">
        <v>301.0</v>
      </c>
      <c r="N303" s="49">
        <f t="shared" si="195"/>
        <v>219</v>
      </c>
      <c r="O303" s="50">
        <f t="shared" si="1"/>
        <v>0.7275747508</v>
      </c>
      <c r="P303" s="51">
        <f t="shared" si="15"/>
        <v>15714.96901</v>
      </c>
      <c r="Q303" s="52">
        <f t="shared" si="2"/>
        <v>392.8742254</v>
      </c>
      <c r="R303" s="52">
        <f t="shared" si="16"/>
        <v>90294.31039</v>
      </c>
      <c r="S303" s="53">
        <f t="shared" si="196"/>
        <v>121.7910099</v>
      </c>
      <c r="T303" s="53">
        <f t="shared" si="17"/>
        <v>5836.760024</v>
      </c>
      <c r="U303" s="54">
        <f t="shared" si="4"/>
        <v>0.06464150397</v>
      </c>
      <c r="V303" s="55">
        <f t="shared" si="5"/>
        <v>0.5836760024</v>
      </c>
      <c r="W303" s="56">
        <f t="shared" si="18"/>
        <v>13862.51267</v>
      </c>
      <c r="X303" s="57">
        <f t="shared" si="6"/>
        <v>346.5628167</v>
      </c>
      <c r="Y303" s="57">
        <f t="shared" si="7"/>
        <v>1117.94457</v>
      </c>
      <c r="Z303" s="58">
        <f t="shared" si="8"/>
        <v>0.08064516129</v>
      </c>
      <c r="AA303" s="57">
        <f t="shared" si="19"/>
        <v>183630.4202</v>
      </c>
      <c r="AB303" s="57">
        <f t="shared" si="197"/>
        <v>346.5628167</v>
      </c>
      <c r="AC303" s="57">
        <f t="shared" si="20"/>
        <v>4209.075486</v>
      </c>
      <c r="AD303" s="58">
        <f t="shared" si="10"/>
        <v>0.02292144994</v>
      </c>
      <c r="AE303" s="59">
        <f t="shared" si="11"/>
        <v>0.4209075486</v>
      </c>
      <c r="AF303" s="60">
        <f t="shared" si="12"/>
        <v>5836.760024</v>
      </c>
      <c r="AG303" s="61">
        <f t="shared" si="13"/>
        <v>0</v>
      </c>
    </row>
    <row r="304" ht="15.75" customHeight="1">
      <c r="A304" s="69">
        <v>44843.625</v>
      </c>
      <c r="B304" s="70" t="s">
        <v>325</v>
      </c>
      <c r="C304" s="71">
        <v>0.733</v>
      </c>
      <c r="D304" s="71">
        <v>0.171</v>
      </c>
      <c r="E304" s="71">
        <v>0.0959</v>
      </c>
      <c r="F304" s="70">
        <v>1.4</v>
      </c>
      <c r="G304" s="70">
        <v>4.44</v>
      </c>
      <c r="H304" s="72">
        <v>7.58</v>
      </c>
      <c r="I304" s="46" t="s">
        <v>30</v>
      </c>
      <c r="J304" s="26">
        <v>73.3</v>
      </c>
      <c r="K304" s="26">
        <v>1.364256480218281</v>
      </c>
      <c r="L304" s="47">
        <v>1.0262</v>
      </c>
      <c r="M304" s="48">
        <v>302.0</v>
      </c>
      <c r="N304" s="49">
        <f t="shared" si="195"/>
        <v>220</v>
      </c>
      <c r="O304" s="50">
        <f t="shared" si="1"/>
        <v>0.7284768212</v>
      </c>
      <c r="P304" s="51">
        <f t="shared" si="15"/>
        <v>15836.76002</v>
      </c>
      <c r="Q304" s="52">
        <f t="shared" si="2"/>
        <v>395.9190006</v>
      </c>
      <c r="R304" s="52">
        <f t="shared" si="16"/>
        <v>90690.2294</v>
      </c>
      <c r="S304" s="53">
        <f t="shared" si="196"/>
        <v>158.3676002</v>
      </c>
      <c r="T304" s="53">
        <f t="shared" si="17"/>
        <v>5995.127624</v>
      </c>
      <c r="U304" s="54">
        <f t="shared" si="4"/>
        <v>0.06610555144</v>
      </c>
      <c r="V304" s="55">
        <f t="shared" si="5"/>
        <v>0.5995127624</v>
      </c>
      <c r="W304" s="56">
        <f t="shared" si="18"/>
        <v>14209.07549</v>
      </c>
      <c r="X304" s="57">
        <f t="shared" si="6"/>
        <v>355.2268872</v>
      </c>
      <c r="Y304" s="57">
        <f t="shared" si="7"/>
        <v>888.0672179</v>
      </c>
      <c r="Z304" s="58">
        <f t="shared" si="8"/>
        <v>0.0625</v>
      </c>
      <c r="AA304" s="57">
        <f t="shared" si="19"/>
        <v>184518.4875</v>
      </c>
      <c r="AB304" s="57">
        <f t="shared" si="197"/>
        <v>355.2268872</v>
      </c>
      <c r="AC304" s="57">
        <f t="shared" si="20"/>
        <v>4564.302373</v>
      </c>
      <c r="AD304" s="58">
        <f t="shared" si="10"/>
        <v>0.0247362876</v>
      </c>
      <c r="AE304" s="59">
        <f t="shared" si="11"/>
        <v>0.4564302373</v>
      </c>
      <c r="AF304" s="60">
        <f t="shared" si="12"/>
        <v>5995.127624</v>
      </c>
      <c r="AG304" s="61">
        <f t="shared" si="13"/>
        <v>0</v>
      </c>
    </row>
    <row r="305" ht="15.75" customHeight="1">
      <c r="A305" s="69">
        <v>44843.625</v>
      </c>
      <c r="B305" s="70" t="s">
        <v>326</v>
      </c>
      <c r="C305" s="71">
        <v>0.7408</v>
      </c>
      <c r="D305" s="71">
        <v>0.1494</v>
      </c>
      <c r="E305" s="71">
        <v>0.1097</v>
      </c>
      <c r="F305" s="70">
        <v>1.54</v>
      </c>
      <c r="G305" s="70">
        <v>4.26</v>
      </c>
      <c r="H305" s="72">
        <v>5.05</v>
      </c>
      <c r="I305" s="46" t="s">
        <v>30</v>
      </c>
      <c r="J305" s="26">
        <v>74.08</v>
      </c>
      <c r="K305" s="26">
        <v>1.349892008639309</v>
      </c>
      <c r="L305" s="47">
        <v>1.140832</v>
      </c>
      <c r="M305" s="48">
        <v>303.0</v>
      </c>
      <c r="N305" s="49">
        <f t="shared" si="195"/>
        <v>221</v>
      </c>
      <c r="O305" s="50">
        <f t="shared" si="1"/>
        <v>0.7293729373</v>
      </c>
      <c r="P305" s="51">
        <f t="shared" si="15"/>
        <v>15995.12762</v>
      </c>
      <c r="Q305" s="52">
        <f t="shared" si="2"/>
        <v>399.8781906</v>
      </c>
      <c r="R305" s="52">
        <f t="shared" si="16"/>
        <v>91090.10759</v>
      </c>
      <c r="S305" s="53">
        <f t="shared" si="196"/>
        <v>215.9342229</v>
      </c>
      <c r="T305" s="53">
        <f t="shared" si="17"/>
        <v>6211.061847</v>
      </c>
      <c r="U305" s="54">
        <f t="shared" si="4"/>
        <v>0.06818590966</v>
      </c>
      <c r="V305" s="55">
        <f t="shared" si="5"/>
        <v>0.6211061847</v>
      </c>
      <c r="W305" s="56">
        <f t="shared" si="18"/>
        <v>14564.30237</v>
      </c>
      <c r="X305" s="57">
        <f t="shared" si="6"/>
        <v>364.1075593</v>
      </c>
      <c r="Y305" s="57">
        <f t="shared" si="7"/>
        <v>674.273258</v>
      </c>
      <c r="Z305" s="58">
        <f t="shared" si="8"/>
        <v>0.0462962963</v>
      </c>
      <c r="AA305" s="57">
        <f t="shared" si="19"/>
        <v>185192.7607</v>
      </c>
      <c r="AB305" s="57">
        <f t="shared" si="197"/>
        <v>364.1075593</v>
      </c>
      <c r="AC305" s="57">
        <f t="shared" si="20"/>
        <v>4928.409932</v>
      </c>
      <c r="AD305" s="58">
        <f t="shared" si="10"/>
        <v>0.02661232498</v>
      </c>
      <c r="AE305" s="59">
        <f t="shared" si="11"/>
        <v>0.4928409932</v>
      </c>
      <c r="AF305" s="60">
        <f t="shared" si="12"/>
        <v>6211.061847</v>
      </c>
      <c r="AG305" s="61">
        <f t="shared" si="13"/>
        <v>0</v>
      </c>
    </row>
    <row r="306" ht="15.75" customHeight="1">
      <c r="A306" s="69">
        <v>44843.67013888889</v>
      </c>
      <c r="B306" s="70" t="s">
        <v>327</v>
      </c>
      <c r="C306" s="71">
        <v>0.6933</v>
      </c>
      <c r="D306" s="71">
        <v>0.1877</v>
      </c>
      <c r="E306" s="71">
        <v>0.1189</v>
      </c>
      <c r="F306" s="70">
        <v>1.52</v>
      </c>
      <c r="G306" s="70">
        <v>4.38</v>
      </c>
      <c r="H306" s="72">
        <v>5.93</v>
      </c>
      <c r="I306" s="46" t="s">
        <v>30</v>
      </c>
      <c r="J306" s="26">
        <v>69.33</v>
      </c>
      <c r="K306" s="26">
        <v>1.4423770373575653</v>
      </c>
      <c r="L306" s="47">
        <v>1.053816</v>
      </c>
      <c r="M306" s="48">
        <v>304.0</v>
      </c>
      <c r="N306" s="49">
        <f t="shared" si="195"/>
        <v>222</v>
      </c>
      <c r="O306" s="50">
        <f t="shared" si="1"/>
        <v>0.7302631579</v>
      </c>
      <c r="P306" s="51">
        <f t="shared" si="15"/>
        <v>16211.06185</v>
      </c>
      <c r="Q306" s="52">
        <f t="shared" si="2"/>
        <v>405.2765462</v>
      </c>
      <c r="R306" s="52">
        <f t="shared" si="16"/>
        <v>91495.38413</v>
      </c>
      <c r="S306" s="53">
        <f t="shared" si="196"/>
        <v>210.743804</v>
      </c>
      <c r="T306" s="53">
        <f t="shared" si="17"/>
        <v>6421.805651</v>
      </c>
      <c r="U306" s="54">
        <f t="shared" si="4"/>
        <v>0.07018720903</v>
      </c>
      <c r="V306" s="55">
        <f t="shared" si="5"/>
        <v>0.6421805651</v>
      </c>
      <c r="W306" s="56">
        <f t="shared" si="18"/>
        <v>14928.40993</v>
      </c>
      <c r="X306" s="57">
        <f t="shared" si="6"/>
        <v>373.2102483</v>
      </c>
      <c r="Y306" s="57">
        <f t="shared" si="7"/>
        <v>717.712016</v>
      </c>
      <c r="Z306" s="58">
        <f t="shared" si="8"/>
        <v>0.04807692308</v>
      </c>
      <c r="AA306" s="57">
        <f t="shared" si="19"/>
        <v>185910.4727</v>
      </c>
      <c r="AB306" s="57">
        <f t="shared" si="197"/>
        <v>373.2102483</v>
      </c>
      <c r="AC306" s="57">
        <f t="shared" si="20"/>
        <v>5301.620181</v>
      </c>
      <c r="AD306" s="58">
        <f t="shared" si="10"/>
        <v>0.0285170604</v>
      </c>
      <c r="AE306" s="59">
        <f t="shared" si="11"/>
        <v>0.5301620181</v>
      </c>
      <c r="AF306" s="60">
        <f t="shared" si="12"/>
        <v>6421.805651</v>
      </c>
      <c r="AG306" s="61">
        <f t="shared" si="13"/>
        <v>0</v>
      </c>
    </row>
    <row r="307" ht="15.75" customHeight="1">
      <c r="A307" s="69">
        <v>44843.75</v>
      </c>
      <c r="B307" s="70" t="s">
        <v>328</v>
      </c>
      <c r="C307" s="71">
        <v>0.7728</v>
      </c>
      <c r="D307" s="71">
        <v>0.1451</v>
      </c>
      <c r="E307" s="71">
        <v>0.082</v>
      </c>
      <c r="F307" s="70">
        <v>1.36</v>
      </c>
      <c r="G307" s="70">
        <v>5.07</v>
      </c>
      <c r="H307" s="72">
        <v>7.36</v>
      </c>
      <c r="I307" s="46" t="s">
        <v>30</v>
      </c>
      <c r="J307" s="26">
        <v>77.28</v>
      </c>
      <c r="K307" s="26">
        <v>1.2939958592132506</v>
      </c>
      <c r="L307" s="47">
        <v>1.051008</v>
      </c>
      <c r="M307" s="48">
        <v>305.0</v>
      </c>
      <c r="N307" s="49">
        <f t="shared" si="195"/>
        <v>223</v>
      </c>
      <c r="O307" s="50">
        <f t="shared" si="1"/>
        <v>0.731147541</v>
      </c>
      <c r="P307" s="51">
        <f t="shared" si="15"/>
        <v>16421.80565</v>
      </c>
      <c r="Q307" s="52">
        <f t="shared" si="2"/>
        <v>410.5451413</v>
      </c>
      <c r="R307" s="52">
        <f t="shared" si="16"/>
        <v>91905.92927</v>
      </c>
      <c r="S307" s="53">
        <f t="shared" si="196"/>
        <v>147.7962509</v>
      </c>
      <c r="T307" s="53">
        <f t="shared" si="17"/>
        <v>6569.601902</v>
      </c>
      <c r="U307" s="54">
        <f t="shared" si="4"/>
        <v>0.07148180704</v>
      </c>
      <c r="V307" s="55">
        <f t="shared" si="5"/>
        <v>0.6569601902</v>
      </c>
      <c r="W307" s="56">
        <f t="shared" si="18"/>
        <v>15301.62018</v>
      </c>
      <c r="X307" s="57">
        <f t="shared" si="6"/>
        <v>382.5405045</v>
      </c>
      <c r="Y307" s="57">
        <f t="shared" si="7"/>
        <v>1062.612513</v>
      </c>
      <c r="Z307" s="58">
        <f t="shared" si="8"/>
        <v>0.06944444444</v>
      </c>
      <c r="AA307" s="57">
        <f t="shared" si="19"/>
        <v>186973.0853</v>
      </c>
      <c r="AB307" s="57">
        <f t="shared" si="197"/>
        <v>382.5405045</v>
      </c>
      <c r="AC307" s="57">
        <f t="shared" si="20"/>
        <v>5684.160685</v>
      </c>
      <c r="AD307" s="58">
        <f t="shared" si="10"/>
        <v>0.03040095679</v>
      </c>
      <c r="AE307" s="59">
        <f t="shared" si="11"/>
        <v>0.5684160685</v>
      </c>
      <c r="AF307" s="60">
        <f t="shared" si="12"/>
        <v>6569.601902</v>
      </c>
      <c r="AG307" s="61">
        <f t="shared" si="13"/>
        <v>0</v>
      </c>
    </row>
    <row r="308" ht="15.75" customHeight="1">
      <c r="A308" s="69">
        <v>44843.833333333336</v>
      </c>
      <c r="B308" s="70" t="s">
        <v>329</v>
      </c>
      <c r="C308" s="71">
        <v>0.7849</v>
      </c>
      <c r="D308" s="71">
        <v>0.1382</v>
      </c>
      <c r="E308" s="71">
        <v>0.0768</v>
      </c>
      <c r="F308" s="70">
        <v>1.29</v>
      </c>
      <c r="G308" s="70">
        <v>5.8</v>
      </c>
      <c r="H308" s="72">
        <v>10.31</v>
      </c>
      <c r="I308" s="46" t="s">
        <v>30</v>
      </c>
      <c r="J308" s="26">
        <v>78.49</v>
      </c>
      <c r="K308" s="26">
        <v>1.274047649382087</v>
      </c>
      <c r="L308" s="47">
        <v>1.012521</v>
      </c>
      <c r="M308" s="48">
        <v>306.0</v>
      </c>
      <c r="N308" s="49">
        <f t="shared" si="195"/>
        <v>224</v>
      </c>
      <c r="O308" s="50">
        <f t="shared" si="1"/>
        <v>0.7320261438</v>
      </c>
      <c r="P308" s="51">
        <f t="shared" si="15"/>
        <v>16569.6019</v>
      </c>
      <c r="Q308" s="52">
        <f t="shared" si="2"/>
        <v>414.2400476</v>
      </c>
      <c r="R308" s="52">
        <f t="shared" si="16"/>
        <v>92320.16932</v>
      </c>
      <c r="S308" s="53">
        <f t="shared" si="196"/>
        <v>120.1296138</v>
      </c>
      <c r="T308" s="53">
        <f t="shared" si="17"/>
        <v>6689.731516</v>
      </c>
      <c r="U308" s="54">
        <f t="shared" si="4"/>
        <v>0.07246229686</v>
      </c>
      <c r="V308" s="55">
        <f t="shared" si="5"/>
        <v>0.6689731516</v>
      </c>
      <c r="W308" s="56">
        <f t="shared" si="18"/>
        <v>15684.16069</v>
      </c>
      <c r="X308" s="57">
        <f t="shared" si="6"/>
        <v>392.1040171</v>
      </c>
      <c r="Y308" s="57">
        <f t="shared" si="7"/>
        <v>1352.082818</v>
      </c>
      <c r="Z308" s="58">
        <f t="shared" si="8"/>
        <v>0.08620689655</v>
      </c>
      <c r="AA308" s="57">
        <f t="shared" si="19"/>
        <v>188325.1681</v>
      </c>
      <c r="AB308" s="57">
        <f t="shared" si="197"/>
        <v>392.1040171</v>
      </c>
      <c r="AC308" s="57">
        <f t="shared" si="20"/>
        <v>6076.264702</v>
      </c>
      <c r="AD308" s="58">
        <f t="shared" si="10"/>
        <v>0.03226475125</v>
      </c>
      <c r="AE308" s="59">
        <f t="shared" si="11"/>
        <v>0.6076264702</v>
      </c>
      <c r="AF308" s="60">
        <f t="shared" si="12"/>
        <v>6689.731516</v>
      </c>
      <c r="AG308" s="61">
        <f t="shared" si="13"/>
        <v>0</v>
      </c>
    </row>
    <row r="309" ht="15.75" customHeight="1">
      <c r="A309" s="69">
        <v>44843.833333333336</v>
      </c>
      <c r="B309" s="70" t="s">
        <v>330</v>
      </c>
      <c r="C309" s="71">
        <v>0.7724</v>
      </c>
      <c r="D309" s="71">
        <v>0.1448</v>
      </c>
      <c r="E309" s="71">
        <v>0.0828</v>
      </c>
      <c r="F309" s="70">
        <v>1.63</v>
      </c>
      <c r="G309" s="70">
        <v>3.81</v>
      </c>
      <c r="H309" s="72">
        <v>4.43</v>
      </c>
      <c r="I309" s="46" t="s">
        <v>30</v>
      </c>
      <c r="J309" s="26">
        <v>77.24</v>
      </c>
      <c r="K309" s="26">
        <v>1.294665976178146</v>
      </c>
      <c r="L309" s="47">
        <v>1.2590119999999998</v>
      </c>
      <c r="M309" s="48">
        <v>307.0</v>
      </c>
      <c r="N309" s="49">
        <f t="shared" si="195"/>
        <v>225</v>
      </c>
      <c r="O309" s="50">
        <f t="shared" si="1"/>
        <v>0.7328990228</v>
      </c>
      <c r="P309" s="51">
        <f t="shared" si="15"/>
        <v>16689.73152</v>
      </c>
      <c r="Q309" s="52">
        <f t="shared" si="2"/>
        <v>417.2432879</v>
      </c>
      <c r="R309" s="52">
        <f t="shared" si="16"/>
        <v>92737.41261</v>
      </c>
      <c r="S309" s="53">
        <f t="shared" si="196"/>
        <v>262.8632714</v>
      </c>
      <c r="T309" s="53">
        <f t="shared" si="17"/>
        <v>6952.594787</v>
      </c>
      <c r="U309" s="54">
        <f t="shared" si="4"/>
        <v>0.07497076521</v>
      </c>
      <c r="V309" s="55">
        <f t="shared" si="5"/>
        <v>0.6952594787</v>
      </c>
      <c r="W309" s="56">
        <f t="shared" si="18"/>
        <v>16076.2647</v>
      </c>
      <c r="X309" s="57">
        <f t="shared" si="6"/>
        <v>401.9066176</v>
      </c>
      <c r="Y309" s="57">
        <f t="shared" si="7"/>
        <v>637.947012</v>
      </c>
      <c r="Z309" s="58">
        <f t="shared" si="8"/>
        <v>0.03968253968</v>
      </c>
      <c r="AA309" s="57">
        <f t="shared" si="19"/>
        <v>188963.1151</v>
      </c>
      <c r="AB309" s="57">
        <f t="shared" si="197"/>
        <v>401.9066176</v>
      </c>
      <c r="AC309" s="57">
        <f t="shared" si="20"/>
        <v>6478.17132</v>
      </c>
      <c r="AD309" s="58">
        <f t="shared" si="10"/>
        <v>0.03428272929</v>
      </c>
      <c r="AE309" s="59">
        <f t="shared" si="11"/>
        <v>0.647817132</v>
      </c>
      <c r="AF309" s="60">
        <f t="shared" si="12"/>
        <v>6952.594787</v>
      </c>
      <c r="AG309" s="61">
        <f t="shared" si="13"/>
        <v>0</v>
      </c>
    </row>
    <row r="310" ht="15.75" customHeight="1">
      <c r="A310" s="69">
        <v>44843.833333333336</v>
      </c>
      <c r="B310" s="70" t="s">
        <v>331</v>
      </c>
      <c r="C310" s="71">
        <v>0.7266</v>
      </c>
      <c r="D310" s="71">
        <v>0.1725</v>
      </c>
      <c r="E310" s="71">
        <v>0.1009</v>
      </c>
      <c r="F310" s="70">
        <v>1.68</v>
      </c>
      <c r="G310" s="70">
        <v>3.61</v>
      </c>
      <c r="H310" s="72">
        <v>4.37</v>
      </c>
      <c r="I310" s="46" t="s">
        <v>30</v>
      </c>
      <c r="J310" s="26">
        <v>72.66</v>
      </c>
      <c r="K310" s="26">
        <v>1.3762730525736309</v>
      </c>
      <c r="L310" s="47">
        <v>1.2206879999999998</v>
      </c>
      <c r="M310" s="48">
        <v>308.0</v>
      </c>
      <c r="N310" s="49">
        <v>225.0</v>
      </c>
      <c r="O310" s="50">
        <f t="shared" si="1"/>
        <v>0.7305194805</v>
      </c>
      <c r="P310" s="51">
        <f t="shared" si="15"/>
        <v>16952.59479</v>
      </c>
      <c r="Q310" s="52">
        <f t="shared" si="2"/>
        <v>423.8148697</v>
      </c>
      <c r="R310" s="52">
        <f t="shared" si="16"/>
        <v>93161.22748</v>
      </c>
      <c r="S310" s="53">
        <f>Q310-(Q310*2)</f>
        <v>-423.8148697</v>
      </c>
      <c r="T310" s="53">
        <f t="shared" si="17"/>
        <v>6528.779918</v>
      </c>
      <c r="U310" s="54">
        <f t="shared" si="4"/>
        <v>0.07008044113</v>
      </c>
      <c r="V310" s="55">
        <f t="shared" si="5"/>
        <v>0.6528779918</v>
      </c>
      <c r="W310" s="56">
        <f t="shared" si="18"/>
        <v>16478.17132</v>
      </c>
      <c r="X310" s="57">
        <f t="shared" si="6"/>
        <v>411.954283</v>
      </c>
      <c r="Y310" s="57">
        <f t="shared" si="7"/>
        <v>605.8151221</v>
      </c>
      <c r="Z310" s="58">
        <f t="shared" si="8"/>
        <v>0.03676470588</v>
      </c>
      <c r="AA310" s="57">
        <f t="shared" si="19"/>
        <v>189568.9302</v>
      </c>
      <c r="AB310" s="57">
        <f>Y310-(Y310*2)</f>
        <v>-605.8151221</v>
      </c>
      <c r="AC310" s="57">
        <f t="shared" si="20"/>
        <v>5872.356198</v>
      </c>
      <c r="AD310" s="58">
        <f t="shared" si="10"/>
        <v>0.03097741909</v>
      </c>
      <c r="AE310" s="59">
        <f t="shared" si="11"/>
        <v>0.5872356198</v>
      </c>
      <c r="AF310" s="60">
        <f t="shared" si="12"/>
        <v>6952.594787</v>
      </c>
      <c r="AG310" s="61">
        <f t="shared" si="13"/>
        <v>-423.8148697</v>
      </c>
    </row>
    <row r="311" ht="15.75" customHeight="1">
      <c r="A311" s="69">
        <v>44843.916666666664</v>
      </c>
      <c r="B311" s="70" t="s">
        <v>332</v>
      </c>
      <c r="C311" s="71">
        <v>0.6976</v>
      </c>
      <c r="D311" s="71">
        <v>0.2001</v>
      </c>
      <c r="E311" s="71">
        <v>0.1023</v>
      </c>
      <c r="F311" s="70">
        <v>1.55</v>
      </c>
      <c r="G311" s="70">
        <v>3.63</v>
      </c>
      <c r="H311" s="72">
        <v>5.62</v>
      </c>
      <c r="I311" s="46" t="s">
        <v>30</v>
      </c>
      <c r="J311" s="26">
        <v>69.75999999999999</v>
      </c>
      <c r="K311" s="26">
        <v>1.4334862385321103</v>
      </c>
      <c r="L311" s="47">
        <v>1.0812799999999998</v>
      </c>
      <c r="M311" s="48">
        <v>309.0</v>
      </c>
      <c r="N311" s="49">
        <f t="shared" ref="N311:N312" si="198">N310+1</f>
        <v>226</v>
      </c>
      <c r="O311" s="50">
        <f t="shared" si="1"/>
        <v>0.7313915858</v>
      </c>
      <c r="P311" s="51">
        <f t="shared" si="15"/>
        <v>16528.77992</v>
      </c>
      <c r="Q311" s="52">
        <f t="shared" si="2"/>
        <v>413.2194979</v>
      </c>
      <c r="R311" s="52">
        <f t="shared" si="16"/>
        <v>93574.44698</v>
      </c>
      <c r="S311" s="53">
        <f t="shared" ref="S311:S312" si="199">(F311-1)*Q311</f>
        <v>227.2707239</v>
      </c>
      <c r="T311" s="53">
        <f t="shared" si="17"/>
        <v>6756.050641</v>
      </c>
      <c r="U311" s="54">
        <f t="shared" si="4"/>
        <v>0.07219973892</v>
      </c>
      <c r="V311" s="55">
        <f t="shared" si="5"/>
        <v>0.6756050641</v>
      </c>
      <c r="W311" s="56">
        <f t="shared" si="18"/>
        <v>15872.3562</v>
      </c>
      <c r="X311" s="57">
        <f t="shared" si="6"/>
        <v>396.8089049</v>
      </c>
      <c r="Y311" s="57">
        <f t="shared" si="7"/>
        <v>721.4707363</v>
      </c>
      <c r="Z311" s="58">
        <f t="shared" si="8"/>
        <v>0.04545454545</v>
      </c>
      <c r="AA311" s="57">
        <f t="shared" si="19"/>
        <v>190290.4009</v>
      </c>
      <c r="AB311" s="57">
        <f t="shared" ref="AB311:AB312" si="200">X311</f>
        <v>396.8089049</v>
      </c>
      <c r="AC311" s="57">
        <f t="shared" si="20"/>
        <v>6269.165103</v>
      </c>
      <c r="AD311" s="58">
        <f t="shared" si="10"/>
        <v>0.03294525143</v>
      </c>
      <c r="AE311" s="59">
        <f t="shared" si="11"/>
        <v>0.6269165103</v>
      </c>
      <c r="AF311" s="60">
        <f t="shared" si="12"/>
        <v>6952.594787</v>
      </c>
      <c r="AG311" s="61">
        <f t="shared" si="13"/>
        <v>-196.5441458</v>
      </c>
    </row>
    <row r="312" ht="15.75" customHeight="1">
      <c r="A312" s="69">
        <v>44843.927083333336</v>
      </c>
      <c r="B312" s="70" t="s">
        <v>333</v>
      </c>
      <c r="C312" s="71">
        <v>0.6961</v>
      </c>
      <c r="D312" s="71">
        <v>0.1864</v>
      </c>
      <c r="E312" s="71">
        <v>0.1175</v>
      </c>
      <c r="F312" s="70">
        <v>1.97</v>
      </c>
      <c r="G312" s="70">
        <v>3.49</v>
      </c>
      <c r="H312" s="72">
        <v>3.29</v>
      </c>
      <c r="I312" s="46" t="s">
        <v>30</v>
      </c>
      <c r="J312" s="26">
        <v>69.61</v>
      </c>
      <c r="K312" s="26">
        <v>1.4365752047119669</v>
      </c>
      <c r="L312" s="47">
        <v>1.371317</v>
      </c>
      <c r="M312" s="48">
        <v>310.0</v>
      </c>
      <c r="N312" s="49">
        <f t="shared" si="198"/>
        <v>227</v>
      </c>
      <c r="O312" s="50">
        <f t="shared" si="1"/>
        <v>0.7322580645</v>
      </c>
      <c r="P312" s="51">
        <f t="shared" si="15"/>
        <v>16756.05064</v>
      </c>
      <c r="Q312" s="52">
        <f t="shared" si="2"/>
        <v>418.901266</v>
      </c>
      <c r="R312" s="52">
        <f t="shared" si="16"/>
        <v>93993.34824</v>
      </c>
      <c r="S312" s="53">
        <f t="shared" si="199"/>
        <v>406.3342281</v>
      </c>
      <c r="T312" s="53">
        <f t="shared" si="17"/>
        <v>7162.384869</v>
      </c>
      <c r="U312" s="54">
        <f t="shared" si="4"/>
        <v>0.07620097596</v>
      </c>
      <c r="V312" s="55">
        <f t="shared" si="5"/>
        <v>0.7162384869</v>
      </c>
      <c r="W312" s="56">
        <f t="shared" si="18"/>
        <v>16269.1651</v>
      </c>
      <c r="X312" s="57">
        <f t="shared" si="6"/>
        <v>406.7291276</v>
      </c>
      <c r="Y312" s="57">
        <f t="shared" si="7"/>
        <v>419.3083789</v>
      </c>
      <c r="Z312" s="58">
        <f t="shared" si="8"/>
        <v>0.02577319588</v>
      </c>
      <c r="AA312" s="57">
        <f t="shared" si="19"/>
        <v>190709.7093</v>
      </c>
      <c r="AB312" s="57">
        <f t="shared" si="200"/>
        <v>406.7291276</v>
      </c>
      <c r="AC312" s="57">
        <f t="shared" si="20"/>
        <v>6675.89423</v>
      </c>
      <c r="AD312" s="58">
        <f t="shared" si="10"/>
        <v>0.03500552884</v>
      </c>
      <c r="AE312" s="59">
        <f t="shared" si="11"/>
        <v>0.667589423</v>
      </c>
      <c r="AF312" s="60">
        <f t="shared" si="12"/>
        <v>7162.384869</v>
      </c>
      <c r="AG312" s="61">
        <f t="shared" si="13"/>
        <v>0</v>
      </c>
    </row>
    <row r="313" ht="15.75" customHeight="1">
      <c r="A313" s="69">
        <v>44843.979166666664</v>
      </c>
      <c r="B313" s="70" t="s">
        <v>334</v>
      </c>
      <c r="C313" s="71">
        <v>0.7342</v>
      </c>
      <c r="D313" s="71">
        <v>0.1703</v>
      </c>
      <c r="E313" s="71">
        <v>0.0955</v>
      </c>
      <c r="F313" s="70">
        <v>1.38</v>
      </c>
      <c r="G313" s="70">
        <v>4.38</v>
      </c>
      <c r="H313" s="72">
        <v>6.92</v>
      </c>
      <c r="I313" s="46" t="s">
        <v>30</v>
      </c>
      <c r="J313" s="26">
        <v>73.42</v>
      </c>
      <c r="K313" s="26">
        <v>1.3620266957232363</v>
      </c>
      <c r="L313" s="47">
        <v>1.0131959999999998</v>
      </c>
      <c r="M313" s="48">
        <v>311.0</v>
      </c>
      <c r="N313" s="49">
        <v>227.0</v>
      </c>
      <c r="O313" s="50">
        <f t="shared" si="1"/>
        <v>0.729903537</v>
      </c>
      <c r="P313" s="51">
        <f t="shared" si="15"/>
        <v>17162.38487</v>
      </c>
      <c r="Q313" s="52">
        <f t="shared" si="2"/>
        <v>429.0596217</v>
      </c>
      <c r="R313" s="52">
        <f t="shared" si="16"/>
        <v>94422.40786</v>
      </c>
      <c r="S313" s="53">
        <f t="shared" ref="S313:S314" si="201">Q313-(Q313*2)</f>
        <v>-429.0596217</v>
      </c>
      <c r="T313" s="53">
        <f t="shared" si="17"/>
        <v>6733.325248</v>
      </c>
      <c r="U313" s="54">
        <f t="shared" si="4"/>
        <v>0.07131067085</v>
      </c>
      <c r="V313" s="55">
        <f t="shared" si="5"/>
        <v>0.6733325248</v>
      </c>
      <c r="W313" s="56">
        <f t="shared" si="18"/>
        <v>16675.89423</v>
      </c>
      <c r="X313" s="57">
        <f t="shared" si="6"/>
        <v>416.8973558</v>
      </c>
      <c r="Y313" s="57">
        <f t="shared" si="7"/>
        <v>1097.098305</v>
      </c>
      <c r="Z313" s="58">
        <f t="shared" si="8"/>
        <v>0.06578947368</v>
      </c>
      <c r="AA313" s="57">
        <f t="shared" si="19"/>
        <v>191806.8076</v>
      </c>
      <c r="AB313" s="57">
        <f>Y313-(Y313*2)</f>
        <v>-1097.098305</v>
      </c>
      <c r="AC313" s="57">
        <f t="shared" si="20"/>
        <v>5578.795926</v>
      </c>
      <c r="AD313" s="58">
        <f t="shared" si="10"/>
        <v>0.0290854949</v>
      </c>
      <c r="AE313" s="59">
        <f t="shared" si="11"/>
        <v>0.5578795926</v>
      </c>
      <c r="AF313" s="60">
        <f t="shared" si="12"/>
        <v>7162.384869</v>
      </c>
      <c r="AG313" s="61">
        <f t="shared" si="13"/>
        <v>-429.0596217</v>
      </c>
    </row>
    <row r="314" ht="15.75" customHeight="1">
      <c r="A314" s="69">
        <v>44844.0</v>
      </c>
      <c r="B314" s="70" t="s">
        <v>335</v>
      </c>
      <c r="C314" s="71">
        <v>0.7038</v>
      </c>
      <c r="D314" s="71">
        <v>0.1885</v>
      </c>
      <c r="E314" s="71">
        <v>0.1077</v>
      </c>
      <c r="F314" s="70">
        <v>1.61</v>
      </c>
      <c r="G314" s="70">
        <v>3.65</v>
      </c>
      <c r="H314" s="72">
        <v>5.05</v>
      </c>
      <c r="I314" s="46" t="s">
        <v>30</v>
      </c>
      <c r="J314" s="26">
        <f t="shared" ref="J314:J327" si="202">C314/100*10000</f>
        <v>70.38</v>
      </c>
      <c r="K314" s="26">
        <f t="shared" ref="K314:K327" si="203">1/(J314/100)</f>
        <v>1.420858198</v>
      </c>
      <c r="L314" s="47">
        <f t="shared" ref="L314:L327" si="204">F314/K314</f>
        <v>1.133118</v>
      </c>
      <c r="M314" s="48">
        <v>312.0</v>
      </c>
      <c r="N314" s="49">
        <v>227.0</v>
      </c>
      <c r="O314" s="50">
        <f t="shared" si="1"/>
        <v>0.7275641026</v>
      </c>
      <c r="P314" s="51">
        <f t="shared" si="15"/>
        <v>16733.32525</v>
      </c>
      <c r="Q314" s="52">
        <f t="shared" si="2"/>
        <v>418.3331312</v>
      </c>
      <c r="R314" s="52">
        <f t="shared" si="16"/>
        <v>94840.741</v>
      </c>
      <c r="S314" s="53">
        <f t="shared" si="201"/>
        <v>-418.3331312</v>
      </c>
      <c r="T314" s="53">
        <f t="shared" si="17"/>
        <v>6314.992117</v>
      </c>
      <c r="U314" s="54">
        <f t="shared" si="4"/>
        <v>0.0665852254</v>
      </c>
      <c r="V314" s="55">
        <f t="shared" si="5"/>
        <v>0.6314992117</v>
      </c>
      <c r="W314" s="73"/>
      <c r="X314" s="43"/>
      <c r="Y314" s="43"/>
      <c r="Z314" s="43"/>
      <c r="AA314" s="43"/>
      <c r="AB314" s="43"/>
      <c r="AC314" s="57"/>
      <c r="AD314" s="58" t="str">
        <f t="shared" si="10"/>
        <v>#DIV/0!</v>
      </c>
      <c r="AE314" s="59">
        <f t="shared" si="11"/>
        <v>0</v>
      </c>
      <c r="AF314" s="60">
        <f t="shared" si="12"/>
        <v>7162.384869</v>
      </c>
      <c r="AG314" s="61">
        <f t="shared" si="13"/>
        <v>-847.3927529</v>
      </c>
    </row>
    <row r="315" ht="15.75" customHeight="1">
      <c r="A315" s="69">
        <v>44844.020833333336</v>
      </c>
      <c r="B315" s="70" t="s">
        <v>336</v>
      </c>
      <c r="C315" s="71">
        <v>0.7094</v>
      </c>
      <c r="D315" s="71">
        <v>0.173</v>
      </c>
      <c r="E315" s="71">
        <v>0.1175</v>
      </c>
      <c r="F315" s="70">
        <v>1.5</v>
      </c>
      <c r="G315" s="70">
        <v>4.2</v>
      </c>
      <c r="H315" s="72">
        <v>5.07</v>
      </c>
      <c r="I315" s="46" t="s">
        <v>30</v>
      </c>
      <c r="J315" s="26">
        <f t="shared" si="202"/>
        <v>70.94</v>
      </c>
      <c r="K315" s="26">
        <f t="shared" si="203"/>
        <v>1.409641951</v>
      </c>
      <c r="L315" s="47">
        <f t="shared" si="204"/>
        <v>1.0641</v>
      </c>
      <c r="M315" s="48">
        <v>313.0</v>
      </c>
      <c r="N315" s="49">
        <f>N314+1</f>
        <v>228</v>
      </c>
      <c r="O315" s="50">
        <f t="shared" si="1"/>
        <v>0.7284345048</v>
      </c>
      <c r="P315" s="51">
        <f t="shared" si="15"/>
        <v>16314.99212</v>
      </c>
      <c r="Q315" s="52">
        <f t="shared" si="2"/>
        <v>407.8748029</v>
      </c>
      <c r="R315" s="52">
        <f t="shared" si="16"/>
        <v>95248.6158</v>
      </c>
      <c r="S315" s="53">
        <f>(F315-1)*Q315</f>
        <v>203.9374015</v>
      </c>
      <c r="T315" s="53">
        <f t="shared" si="17"/>
        <v>6518.929518</v>
      </c>
      <c r="U315" s="54">
        <f t="shared" si="4"/>
        <v>0.06844119952</v>
      </c>
      <c r="V315" s="55">
        <f t="shared" si="5"/>
        <v>0.6518929518</v>
      </c>
      <c r="W315" s="73"/>
      <c r="X315" s="43"/>
      <c r="Y315" s="43"/>
      <c r="Z315" s="43"/>
      <c r="AA315" s="43"/>
      <c r="AB315" s="43"/>
      <c r="AC315" s="57"/>
      <c r="AD315" s="58" t="str">
        <f t="shared" si="10"/>
        <v>#DIV/0!</v>
      </c>
      <c r="AE315" s="59">
        <f t="shared" si="11"/>
        <v>0</v>
      </c>
      <c r="AF315" s="60">
        <f t="shared" si="12"/>
        <v>7162.384869</v>
      </c>
      <c r="AG315" s="61">
        <f t="shared" si="13"/>
        <v>-643.4553515</v>
      </c>
    </row>
    <row r="316" ht="15.75" customHeight="1">
      <c r="A316" s="69">
        <v>44844.708333333336</v>
      </c>
      <c r="B316" s="70" t="s">
        <v>337</v>
      </c>
      <c r="C316" s="71">
        <v>0.7409</v>
      </c>
      <c r="D316" s="71">
        <v>0.1426</v>
      </c>
      <c r="E316" s="71">
        <v>0.1165</v>
      </c>
      <c r="F316" s="70">
        <v>1.38</v>
      </c>
      <c r="G316" s="70">
        <v>4.97</v>
      </c>
      <c r="H316" s="72">
        <v>6.39</v>
      </c>
      <c r="I316" s="46" t="s">
        <v>30</v>
      </c>
      <c r="J316" s="26">
        <f t="shared" si="202"/>
        <v>74.09</v>
      </c>
      <c r="K316" s="26">
        <f t="shared" si="203"/>
        <v>1.349709812</v>
      </c>
      <c r="L316" s="47">
        <f t="shared" si="204"/>
        <v>1.022442</v>
      </c>
      <c r="M316" s="48">
        <v>314.0</v>
      </c>
      <c r="N316" s="49">
        <v>228.0</v>
      </c>
      <c r="O316" s="50">
        <f t="shared" si="1"/>
        <v>0.7261146497</v>
      </c>
      <c r="P316" s="51">
        <f t="shared" si="15"/>
        <v>16518.92952</v>
      </c>
      <c r="Q316" s="52">
        <f t="shared" si="2"/>
        <v>412.973238</v>
      </c>
      <c r="R316" s="52">
        <f t="shared" si="16"/>
        <v>95661.58904</v>
      </c>
      <c r="S316" s="53">
        <f>Q316-(Q316*2)</f>
        <v>-412.973238</v>
      </c>
      <c r="T316" s="53">
        <f t="shared" si="17"/>
        <v>6105.95628</v>
      </c>
      <c r="U316" s="54">
        <f t="shared" si="4"/>
        <v>0.06382871476</v>
      </c>
      <c r="V316" s="55">
        <f t="shared" si="5"/>
        <v>0.610595628</v>
      </c>
      <c r="W316" s="73"/>
      <c r="X316" s="43"/>
      <c r="Y316" s="43"/>
      <c r="Z316" s="43"/>
      <c r="AA316" s="43"/>
      <c r="AB316" s="43"/>
      <c r="AC316" s="57"/>
      <c r="AD316" s="58" t="str">
        <f t="shared" si="10"/>
        <v>#DIV/0!</v>
      </c>
      <c r="AE316" s="59">
        <f t="shared" si="11"/>
        <v>0</v>
      </c>
      <c r="AF316" s="60">
        <f t="shared" si="12"/>
        <v>7162.384869</v>
      </c>
      <c r="AG316" s="61">
        <f t="shared" si="13"/>
        <v>-1056.428589</v>
      </c>
    </row>
    <row r="317" ht="15.75" customHeight="1">
      <c r="A317" s="69">
        <v>44844.895833333336</v>
      </c>
      <c r="B317" s="70" t="s">
        <v>338</v>
      </c>
      <c r="C317" s="71">
        <v>0.7215</v>
      </c>
      <c r="D317" s="71">
        <v>0.1667</v>
      </c>
      <c r="E317" s="71">
        <v>0.1118</v>
      </c>
      <c r="F317" s="70">
        <v>1.52</v>
      </c>
      <c r="G317" s="70">
        <v>3.95</v>
      </c>
      <c r="H317" s="72">
        <v>5.48</v>
      </c>
      <c r="I317" s="46" t="s">
        <v>30</v>
      </c>
      <c r="J317" s="26">
        <f t="shared" si="202"/>
        <v>72.15</v>
      </c>
      <c r="K317" s="26">
        <f t="shared" si="203"/>
        <v>1.386001386</v>
      </c>
      <c r="L317" s="47">
        <f t="shared" si="204"/>
        <v>1.09668</v>
      </c>
      <c r="M317" s="48">
        <v>315.0</v>
      </c>
      <c r="N317" s="49">
        <f>N316+1</f>
        <v>229</v>
      </c>
      <c r="O317" s="50">
        <f t="shared" si="1"/>
        <v>0.726984127</v>
      </c>
      <c r="P317" s="51">
        <f t="shared" si="15"/>
        <v>16105.95628</v>
      </c>
      <c r="Q317" s="52">
        <f t="shared" si="2"/>
        <v>402.648907</v>
      </c>
      <c r="R317" s="52">
        <f t="shared" si="16"/>
        <v>96064.23794</v>
      </c>
      <c r="S317" s="53">
        <f>(F317-1)*Q317</f>
        <v>209.3774316</v>
      </c>
      <c r="T317" s="53">
        <f t="shared" si="17"/>
        <v>6315.333712</v>
      </c>
      <c r="U317" s="54">
        <f t="shared" si="4"/>
        <v>0.06574073606</v>
      </c>
      <c r="V317" s="55">
        <f t="shared" si="5"/>
        <v>0.6315333712</v>
      </c>
      <c r="W317" s="73"/>
      <c r="X317" s="43"/>
      <c r="Y317" s="43"/>
      <c r="Z317" s="43"/>
      <c r="AA317" s="43"/>
      <c r="AB317" s="43"/>
      <c r="AC317" s="57"/>
      <c r="AD317" s="58" t="str">
        <f t="shared" si="10"/>
        <v>#DIV/0!</v>
      </c>
      <c r="AE317" s="59">
        <f t="shared" si="11"/>
        <v>0</v>
      </c>
      <c r="AF317" s="60">
        <f t="shared" si="12"/>
        <v>7162.384869</v>
      </c>
      <c r="AG317" s="61">
        <f t="shared" si="13"/>
        <v>-847.0511578</v>
      </c>
    </row>
    <row r="318" ht="15.75" customHeight="1">
      <c r="A318" s="69">
        <v>44845.041666666664</v>
      </c>
      <c r="B318" s="70" t="s">
        <v>339</v>
      </c>
      <c r="C318" s="71">
        <v>0.7404</v>
      </c>
      <c r="D318" s="71">
        <v>0.1805</v>
      </c>
      <c r="E318" s="71">
        <v>0.0791</v>
      </c>
      <c r="F318" s="70">
        <v>1.51</v>
      </c>
      <c r="G318" s="70">
        <v>3.9</v>
      </c>
      <c r="H318" s="72">
        <v>5.8</v>
      </c>
      <c r="I318" s="46" t="s">
        <v>30</v>
      </c>
      <c r="J318" s="26">
        <f t="shared" si="202"/>
        <v>74.04</v>
      </c>
      <c r="K318" s="26">
        <f t="shared" si="203"/>
        <v>1.350621286</v>
      </c>
      <c r="L318" s="47">
        <f t="shared" si="204"/>
        <v>1.118004</v>
      </c>
      <c r="M318" s="48">
        <v>316.0</v>
      </c>
      <c r="N318" s="49">
        <v>229.0</v>
      </c>
      <c r="O318" s="50">
        <f t="shared" si="1"/>
        <v>0.7246835443</v>
      </c>
      <c r="P318" s="51">
        <f t="shared" si="15"/>
        <v>16315.33371</v>
      </c>
      <c r="Q318" s="52">
        <f t="shared" si="2"/>
        <v>407.8833428</v>
      </c>
      <c r="R318" s="52">
        <f t="shared" si="16"/>
        <v>96472.12129</v>
      </c>
      <c r="S318" s="53">
        <f>Q318-(Q318*2)</f>
        <v>-407.8833428</v>
      </c>
      <c r="T318" s="53">
        <f t="shared" si="17"/>
        <v>5907.450369</v>
      </c>
      <c r="U318" s="54">
        <f t="shared" si="4"/>
        <v>0.06123479291</v>
      </c>
      <c r="V318" s="55">
        <f t="shared" si="5"/>
        <v>0.5907450369</v>
      </c>
      <c r="W318" s="73"/>
      <c r="X318" s="43"/>
      <c r="Y318" s="43"/>
      <c r="Z318" s="43"/>
      <c r="AA318" s="43"/>
      <c r="AB318" s="43"/>
      <c r="AC318" s="57"/>
      <c r="AD318" s="58" t="str">
        <f t="shared" si="10"/>
        <v>#DIV/0!</v>
      </c>
      <c r="AE318" s="59">
        <f t="shared" si="11"/>
        <v>0</v>
      </c>
      <c r="AF318" s="60">
        <f t="shared" si="12"/>
        <v>7162.384869</v>
      </c>
      <c r="AG318" s="61">
        <f t="shared" si="13"/>
        <v>-1254.934501</v>
      </c>
    </row>
    <row r="319" ht="15.75" customHeight="1">
      <c r="A319" s="69">
        <v>44847.0625</v>
      </c>
      <c r="B319" s="70" t="s">
        <v>340</v>
      </c>
      <c r="C319" s="71">
        <v>0.77</v>
      </c>
      <c r="D319" s="71">
        <v>0.1498</v>
      </c>
      <c r="E319" s="71">
        <v>0.0802</v>
      </c>
      <c r="F319" s="70">
        <v>1.38</v>
      </c>
      <c r="G319" s="70">
        <v>4.54</v>
      </c>
      <c r="H319" s="72">
        <v>7.72</v>
      </c>
      <c r="I319" s="46" t="s">
        <v>30</v>
      </c>
      <c r="J319" s="26">
        <f t="shared" si="202"/>
        <v>77</v>
      </c>
      <c r="K319" s="26">
        <f t="shared" si="203"/>
        <v>1.298701299</v>
      </c>
      <c r="L319" s="47">
        <f t="shared" si="204"/>
        <v>1.0626</v>
      </c>
      <c r="M319" s="48">
        <v>317.0</v>
      </c>
      <c r="N319" s="49">
        <f>N318+1</f>
        <v>230</v>
      </c>
      <c r="O319" s="50">
        <f t="shared" si="1"/>
        <v>0.7255520505</v>
      </c>
      <c r="P319" s="51">
        <f t="shared" si="15"/>
        <v>15907.45037</v>
      </c>
      <c r="Q319" s="52">
        <f t="shared" si="2"/>
        <v>397.6862592</v>
      </c>
      <c r="R319" s="52">
        <f t="shared" si="16"/>
        <v>96869.80755</v>
      </c>
      <c r="S319" s="53">
        <f>(F319-1)*Q319</f>
        <v>151.1207785</v>
      </c>
      <c r="T319" s="53">
        <f t="shared" si="17"/>
        <v>6058.571147</v>
      </c>
      <c r="U319" s="54">
        <f t="shared" si="4"/>
        <v>0.06254344156</v>
      </c>
      <c r="V319" s="55">
        <f t="shared" si="5"/>
        <v>0.6058571147</v>
      </c>
      <c r="W319" s="73"/>
      <c r="X319" s="43"/>
      <c r="Y319" s="43"/>
      <c r="Z319" s="43"/>
      <c r="AA319" s="43"/>
      <c r="AB319" s="43"/>
      <c r="AC319" s="57"/>
      <c r="AD319" s="58" t="str">
        <f t="shared" si="10"/>
        <v>#DIV/0!</v>
      </c>
      <c r="AE319" s="59">
        <f t="shared" si="11"/>
        <v>0</v>
      </c>
      <c r="AF319" s="60">
        <f t="shared" si="12"/>
        <v>7162.384869</v>
      </c>
      <c r="AG319" s="61">
        <f t="shared" si="13"/>
        <v>-1103.813722</v>
      </c>
    </row>
    <row r="320" ht="15.75" customHeight="1">
      <c r="A320" s="69">
        <v>44847.833333333336</v>
      </c>
      <c r="B320" s="70" t="s">
        <v>341</v>
      </c>
      <c r="C320" s="71">
        <v>0.7747</v>
      </c>
      <c r="D320" s="71">
        <v>0.1485</v>
      </c>
      <c r="E320" s="71">
        <v>0.0768</v>
      </c>
      <c r="F320" s="70">
        <v>1.62</v>
      </c>
      <c r="G320" s="70">
        <v>3.72</v>
      </c>
      <c r="H320" s="72">
        <v>4.69</v>
      </c>
      <c r="I320" s="46" t="s">
        <v>30</v>
      </c>
      <c r="J320" s="26">
        <f t="shared" si="202"/>
        <v>77.47</v>
      </c>
      <c r="K320" s="26">
        <f t="shared" si="203"/>
        <v>1.290822254</v>
      </c>
      <c r="L320" s="47">
        <f t="shared" si="204"/>
        <v>1.255014</v>
      </c>
      <c r="M320" s="48">
        <v>318.0</v>
      </c>
      <c r="N320" s="49">
        <v>230.0</v>
      </c>
      <c r="O320" s="50">
        <f t="shared" si="1"/>
        <v>0.7232704403</v>
      </c>
      <c r="P320" s="51">
        <f t="shared" si="15"/>
        <v>16058.57115</v>
      </c>
      <c r="Q320" s="52">
        <f t="shared" si="2"/>
        <v>401.4642787</v>
      </c>
      <c r="R320" s="52">
        <f t="shared" si="16"/>
        <v>97271.27182</v>
      </c>
      <c r="S320" s="53">
        <f t="shared" ref="S320:S322" si="205">Q320-(Q320*2)</f>
        <v>-401.4642787</v>
      </c>
      <c r="T320" s="53">
        <f t="shared" si="17"/>
        <v>5657.106869</v>
      </c>
      <c r="U320" s="54">
        <f t="shared" si="4"/>
        <v>0.05815804361</v>
      </c>
      <c r="V320" s="55">
        <f t="shared" si="5"/>
        <v>0.5657106869</v>
      </c>
      <c r="W320" s="73"/>
      <c r="X320" s="43"/>
      <c r="Y320" s="43"/>
      <c r="Z320" s="43"/>
      <c r="AA320" s="43"/>
      <c r="AB320" s="43"/>
      <c r="AC320" s="57"/>
      <c r="AD320" s="58" t="str">
        <f t="shared" si="10"/>
        <v>#DIV/0!</v>
      </c>
      <c r="AE320" s="59">
        <f t="shared" si="11"/>
        <v>0</v>
      </c>
      <c r="AF320" s="60">
        <f t="shared" si="12"/>
        <v>7162.384869</v>
      </c>
      <c r="AG320" s="61">
        <f t="shared" si="13"/>
        <v>-1505.278001</v>
      </c>
    </row>
    <row r="321" ht="15.75" customHeight="1">
      <c r="A321" s="69">
        <v>44847.96875</v>
      </c>
      <c r="B321" s="70" t="s">
        <v>342</v>
      </c>
      <c r="C321" s="71">
        <v>0.7525</v>
      </c>
      <c r="D321" s="71">
        <v>0.1534</v>
      </c>
      <c r="E321" s="71">
        <v>0.0941</v>
      </c>
      <c r="F321" s="70">
        <v>1.44</v>
      </c>
      <c r="G321" s="70">
        <v>4.27</v>
      </c>
      <c r="H321" s="72">
        <v>5.85</v>
      </c>
      <c r="I321" s="46" t="s">
        <v>30</v>
      </c>
      <c r="J321" s="26">
        <f t="shared" si="202"/>
        <v>75.25</v>
      </c>
      <c r="K321" s="26">
        <f t="shared" si="203"/>
        <v>1.328903654</v>
      </c>
      <c r="L321" s="47">
        <f t="shared" si="204"/>
        <v>1.0836</v>
      </c>
      <c r="M321" s="48">
        <v>319.0</v>
      </c>
      <c r="N321" s="49">
        <v>230.0</v>
      </c>
      <c r="O321" s="50">
        <f t="shared" si="1"/>
        <v>0.7210031348</v>
      </c>
      <c r="P321" s="51">
        <f t="shared" si="15"/>
        <v>15657.10687</v>
      </c>
      <c r="Q321" s="52">
        <f t="shared" si="2"/>
        <v>391.4276717</v>
      </c>
      <c r="R321" s="52">
        <f t="shared" si="16"/>
        <v>97662.6995</v>
      </c>
      <c r="S321" s="53">
        <f t="shared" si="205"/>
        <v>-391.4276717</v>
      </c>
      <c r="T321" s="53">
        <f t="shared" si="17"/>
        <v>5265.679197</v>
      </c>
      <c r="U321" s="54">
        <f t="shared" si="4"/>
        <v>0.05391699415</v>
      </c>
      <c r="V321" s="55">
        <f t="shared" si="5"/>
        <v>0.5265679197</v>
      </c>
      <c r="W321" s="73"/>
      <c r="X321" s="43"/>
      <c r="Y321" s="43"/>
      <c r="Z321" s="43"/>
      <c r="AA321" s="43"/>
      <c r="AB321" s="43"/>
      <c r="AC321" s="57"/>
      <c r="AD321" s="58" t="str">
        <f t="shared" si="10"/>
        <v>#DIV/0!</v>
      </c>
      <c r="AE321" s="59">
        <f t="shared" si="11"/>
        <v>0</v>
      </c>
      <c r="AF321" s="60">
        <f t="shared" si="12"/>
        <v>7162.384869</v>
      </c>
      <c r="AG321" s="61">
        <f t="shared" si="13"/>
        <v>-1896.705672</v>
      </c>
    </row>
    <row r="322" ht="15.75" customHeight="1">
      <c r="A322" s="69">
        <v>44849.625</v>
      </c>
      <c r="B322" s="70" t="s">
        <v>343</v>
      </c>
      <c r="C322" s="71">
        <v>0.6978</v>
      </c>
      <c r="D322" s="71">
        <v>0.192</v>
      </c>
      <c r="E322" s="71">
        <v>0.1103</v>
      </c>
      <c r="F322" s="70">
        <v>1.56</v>
      </c>
      <c r="G322" s="70">
        <v>3.98</v>
      </c>
      <c r="H322" s="72">
        <v>5.84</v>
      </c>
      <c r="I322" s="46" t="s">
        <v>30</v>
      </c>
      <c r="J322" s="26">
        <f t="shared" si="202"/>
        <v>69.78</v>
      </c>
      <c r="K322" s="26">
        <f t="shared" si="203"/>
        <v>1.43307538</v>
      </c>
      <c r="L322" s="47">
        <f t="shared" si="204"/>
        <v>1.088568</v>
      </c>
      <c r="M322" s="48">
        <v>320.0</v>
      </c>
      <c r="N322" s="49">
        <v>230.0</v>
      </c>
      <c r="O322" s="50">
        <f t="shared" si="1"/>
        <v>0.71875</v>
      </c>
      <c r="P322" s="51">
        <f t="shared" si="15"/>
        <v>15265.6792</v>
      </c>
      <c r="Q322" s="52">
        <f t="shared" si="2"/>
        <v>381.6419799</v>
      </c>
      <c r="R322" s="52">
        <f t="shared" si="16"/>
        <v>98044.34148</v>
      </c>
      <c r="S322" s="53">
        <f t="shared" si="205"/>
        <v>-381.6419799</v>
      </c>
      <c r="T322" s="53">
        <f t="shared" si="17"/>
        <v>4884.037217</v>
      </c>
      <c r="U322" s="54">
        <f t="shared" si="4"/>
        <v>0.04981457516</v>
      </c>
      <c r="V322" s="55">
        <f t="shared" si="5"/>
        <v>0.4884037217</v>
      </c>
      <c r="W322" s="73"/>
      <c r="X322" s="43"/>
      <c r="Y322" s="43"/>
      <c r="Z322" s="43"/>
      <c r="AA322" s="43"/>
      <c r="AB322" s="43"/>
      <c r="AC322" s="57"/>
      <c r="AD322" s="58" t="str">
        <f t="shared" si="10"/>
        <v>#DIV/0!</v>
      </c>
      <c r="AE322" s="59">
        <f t="shared" si="11"/>
        <v>0</v>
      </c>
      <c r="AF322" s="60">
        <f t="shared" si="12"/>
        <v>7162.384869</v>
      </c>
      <c r="AG322" s="61">
        <f t="shared" si="13"/>
        <v>-2278.347652</v>
      </c>
    </row>
    <row r="323" ht="15.75" customHeight="1">
      <c r="A323" s="69">
        <v>44849.729166666664</v>
      </c>
      <c r="B323" s="70" t="s">
        <v>344</v>
      </c>
      <c r="C323" s="71">
        <v>0.7337</v>
      </c>
      <c r="D323" s="71">
        <v>0.1584</v>
      </c>
      <c r="E323" s="71">
        <v>0.108</v>
      </c>
      <c r="F323" s="70">
        <v>1.48</v>
      </c>
      <c r="G323" s="70">
        <v>4.5</v>
      </c>
      <c r="H323" s="72">
        <v>6.69</v>
      </c>
      <c r="I323" s="46" t="s">
        <v>30</v>
      </c>
      <c r="J323" s="26">
        <f t="shared" si="202"/>
        <v>73.37</v>
      </c>
      <c r="K323" s="26">
        <f t="shared" si="203"/>
        <v>1.362954886</v>
      </c>
      <c r="L323" s="47">
        <f t="shared" si="204"/>
        <v>1.085876</v>
      </c>
      <c r="M323" s="48">
        <v>321.0</v>
      </c>
      <c r="N323" s="49">
        <f t="shared" ref="N323:N327" si="206">N322+1</f>
        <v>231</v>
      </c>
      <c r="O323" s="50">
        <f t="shared" si="1"/>
        <v>0.7196261682</v>
      </c>
      <c r="P323" s="51">
        <f t="shared" si="15"/>
        <v>14884.03722</v>
      </c>
      <c r="Q323" s="52">
        <f t="shared" si="2"/>
        <v>372.1009304</v>
      </c>
      <c r="R323" s="52">
        <f t="shared" si="16"/>
        <v>98416.44241</v>
      </c>
      <c r="S323" s="53">
        <f t="shared" ref="S323:S326" si="207">(F323-1)*Q323</f>
        <v>178.6084466</v>
      </c>
      <c r="T323" s="53">
        <f t="shared" si="17"/>
        <v>5062.645664</v>
      </c>
      <c r="U323" s="54">
        <f t="shared" si="4"/>
        <v>0.05144105538</v>
      </c>
      <c r="V323" s="55">
        <f t="shared" si="5"/>
        <v>0.5062645664</v>
      </c>
      <c r="W323" s="73"/>
      <c r="X323" s="43"/>
      <c r="Y323" s="43"/>
      <c r="Z323" s="43"/>
      <c r="AA323" s="43"/>
      <c r="AB323" s="43"/>
      <c r="AC323" s="57"/>
      <c r="AD323" s="58" t="str">
        <f t="shared" si="10"/>
        <v>#DIV/0!</v>
      </c>
      <c r="AE323" s="59">
        <f t="shared" si="11"/>
        <v>0</v>
      </c>
      <c r="AF323" s="60">
        <f t="shared" si="12"/>
        <v>7162.384869</v>
      </c>
      <c r="AG323" s="61">
        <f t="shared" si="13"/>
        <v>-2099.739206</v>
      </c>
    </row>
    <row r="324" ht="15.75" customHeight="1">
      <c r="A324" s="69">
        <v>44849.927083333336</v>
      </c>
      <c r="B324" s="70" t="s">
        <v>345</v>
      </c>
      <c r="C324" s="71">
        <v>0.8931</v>
      </c>
      <c r="D324" s="71">
        <v>0.0785</v>
      </c>
      <c r="E324" s="71">
        <v>0.0285</v>
      </c>
      <c r="F324" s="70">
        <v>1.26</v>
      </c>
      <c r="G324" s="70">
        <v>5.42</v>
      </c>
      <c r="H324" s="72">
        <v>8.5</v>
      </c>
      <c r="I324" s="46" t="s">
        <v>30</v>
      </c>
      <c r="J324" s="26">
        <f t="shared" si="202"/>
        <v>89.31</v>
      </c>
      <c r="K324" s="26">
        <f t="shared" si="203"/>
        <v>1.119695443</v>
      </c>
      <c r="L324" s="47">
        <f t="shared" si="204"/>
        <v>1.125306</v>
      </c>
      <c r="M324" s="48">
        <v>322.0</v>
      </c>
      <c r="N324" s="49">
        <f t="shared" si="206"/>
        <v>232</v>
      </c>
      <c r="O324" s="50">
        <f t="shared" si="1"/>
        <v>0.7204968944</v>
      </c>
      <c r="P324" s="51">
        <f t="shared" si="15"/>
        <v>15062.64566</v>
      </c>
      <c r="Q324" s="52">
        <f t="shared" si="2"/>
        <v>376.5661416</v>
      </c>
      <c r="R324" s="52">
        <f t="shared" si="16"/>
        <v>98793.00855</v>
      </c>
      <c r="S324" s="53">
        <f t="shared" si="207"/>
        <v>97.90719681</v>
      </c>
      <c r="T324" s="53">
        <f t="shared" si="17"/>
        <v>5160.552861</v>
      </c>
      <c r="U324" s="54">
        <f t="shared" si="4"/>
        <v>0.05223601281</v>
      </c>
      <c r="V324" s="55">
        <f t="shared" si="5"/>
        <v>0.5160552861</v>
      </c>
      <c r="W324" s="73"/>
      <c r="X324" s="43"/>
      <c r="Y324" s="43"/>
      <c r="Z324" s="43"/>
      <c r="AA324" s="43"/>
      <c r="AB324" s="43"/>
      <c r="AC324" s="57"/>
      <c r="AD324" s="58" t="str">
        <f t="shared" si="10"/>
        <v>#DIV/0!</v>
      </c>
      <c r="AE324" s="59">
        <f t="shared" si="11"/>
        <v>0</v>
      </c>
      <c r="AF324" s="60">
        <f t="shared" si="12"/>
        <v>7162.384869</v>
      </c>
      <c r="AG324" s="61">
        <f t="shared" si="13"/>
        <v>-2001.832009</v>
      </c>
    </row>
    <row r="325" ht="15.75" customHeight="1">
      <c r="A325" s="69">
        <v>44850.0</v>
      </c>
      <c r="B325" s="70" t="s">
        <v>346</v>
      </c>
      <c r="C325" s="71">
        <v>0.7922</v>
      </c>
      <c r="D325" s="71">
        <v>0.1355</v>
      </c>
      <c r="E325" s="71">
        <v>0.0723</v>
      </c>
      <c r="F325" s="70">
        <v>1.33</v>
      </c>
      <c r="G325" s="70">
        <v>4.72</v>
      </c>
      <c r="H325" s="72">
        <v>7.88</v>
      </c>
      <c r="I325" s="46" t="s">
        <v>30</v>
      </c>
      <c r="J325" s="26">
        <f t="shared" si="202"/>
        <v>79.22</v>
      </c>
      <c r="K325" s="26">
        <f t="shared" si="203"/>
        <v>1.262307498</v>
      </c>
      <c r="L325" s="47">
        <f t="shared" si="204"/>
        <v>1.053626</v>
      </c>
      <c r="M325" s="48">
        <v>323.0</v>
      </c>
      <c r="N325" s="49">
        <f t="shared" si="206"/>
        <v>233</v>
      </c>
      <c r="O325" s="50">
        <f t="shared" si="1"/>
        <v>0.7213622291</v>
      </c>
      <c r="P325" s="51">
        <f t="shared" si="15"/>
        <v>15160.55286</v>
      </c>
      <c r="Q325" s="52">
        <f t="shared" si="2"/>
        <v>379.0138215</v>
      </c>
      <c r="R325" s="52">
        <f t="shared" si="16"/>
        <v>99172.02237</v>
      </c>
      <c r="S325" s="53">
        <f t="shared" si="207"/>
        <v>125.0745611</v>
      </c>
      <c r="T325" s="53">
        <f t="shared" si="17"/>
        <v>5285.627422</v>
      </c>
      <c r="U325" s="54">
        <f t="shared" si="4"/>
        <v>0.05329756614</v>
      </c>
      <c r="V325" s="55">
        <f t="shared" si="5"/>
        <v>0.5285627422</v>
      </c>
      <c r="W325" s="73"/>
      <c r="X325" s="43"/>
      <c r="Y325" s="43"/>
      <c r="Z325" s="43"/>
      <c r="AA325" s="43"/>
      <c r="AB325" s="43"/>
      <c r="AC325" s="57"/>
      <c r="AD325" s="58" t="str">
        <f t="shared" si="10"/>
        <v>#DIV/0!</v>
      </c>
      <c r="AE325" s="59">
        <f t="shared" si="11"/>
        <v>0</v>
      </c>
      <c r="AF325" s="60">
        <f t="shared" si="12"/>
        <v>7162.384869</v>
      </c>
      <c r="AG325" s="61">
        <f t="shared" si="13"/>
        <v>-1876.757448</v>
      </c>
    </row>
    <row r="326" ht="15.75" customHeight="1">
      <c r="A326" s="69">
        <v>44850.541666666664</v>
      </c>
      <c r="B326" s="70" t="s">
        <v>347</v>
      </c>
      <c r="C326" s="71">
        <v>0.7878</v>
      </c>
      <c r="D326" s="71">
        <v>0.1253</v>
      </c>
      <c r="E326" s="71">
        <v>0.087</v>
      </c>
      <c r="F326" s="70">
        <v>1.4</v>
      </c>
      <c r="G326" s="70">
        <v>4.83</v>
      </c>
      <c r="H326" s="72">
        <v>6.26</v>
      </c>
      <c r="I326" s="46" t="s">
        <v>30</v>
      </c>
      <c r="J326" s="26">
        <f t="shared" si="202"/>
        <v>78.78</v>
      </c>
      <c r="K326" s="26">
        <f t="shared" si="203"/>
        <v>1.269357705</v>
      </c>
      <c r="L326" s="47">
        <f t="shared" si="204"/>
        <v>1.10292</v>
      </c>
      <c r="M326" s="48">
        <v>324.0</v>
      </c>
      <c r="N326" s="49">
        <f t="shared" si="206"/>
        <v>234</v>
      </c>
      <c r="O326" s="50">
        <f t="shared" si="1"/>
        <v>0.7222222222</v>
      </c>
      <c r="P326" s="51">
        <f t="shared" si="15"/>
        <v>15285.62742</v>
      </c>
      <c r="Q326" s="52">
        <f t="shared" si="2"/>
        <v>382.1406855</v>
      </c>
      <c r="R326" s="52">
        <f t="shared" si="16"/>
        <v>99554.16305</v>
      </c>
      <c r="S326" s="53">
        <f t="shared" si="207"/>
        <v>152.8562742</v>
      </c>
      <c r="T326" s="53">
        <f t="shared" si="17"/>
        <v>5438.483696</v>
      </c>
      <c r="U326" s="54">
        <f t="shared" si="4"/>
        <v>0.05462839051</v>
      </c>
      <c r="V326" s="55">
        <f t="shared" si="5"/>
        <v>0.5438483696</v>
      </c>
      <c r="W326" s="73"/>
      <c r="X326" s="43"/>
      <c r="Y326" s="43"/>
      <c r="Z326" s="43"/>
      <c r="AA326" s="43"/>
      <c r="AB326" s="43"/>
      <c r="AC326" s="57"/>
      <c r="AD326" s="58" t="str">
        <f t="shared" si="10"/>
        <v>#DIV/0!</v>
      </c>
      <c r="AE326" s="59">
        <f t="shared" si="11"/>
        <v>0</v>
      </c>
      <c r="AF326" s="60">
        <f t="shared" si="12"/>
        <v>7162.384869</v>
      </c>
      <c r="AG326" s="61">
        <f t="shared" si="13"/>
        <v>-1723.901174</v>
      </c>
    </row>
    <row r="327" ht="15.75" customHeight="1">
      <c r="A327" s="69">
        <v>44851.770833333336</v>
      </c>
      <c r="B327" s="70" t="s">
        <v>348</v>
      </c>
      <c r="C327" s="71">
        <v>0.7305</v>
      </c>
      <c r="D327" s="71">
        <v>0.1602</v>
      </c>
      <c r="E327" s="71">
        <v>0.1093</v>
      </c>
      <c r="F327" s="70">
        <v>1.52</v>
      </c>
      <c r="G327" s="70">
        <v>4.12</v>
      </c>
      <c r="H327" s="70">
        <v>5.01</v>
      </c>
      <c r="I327" s="74" t="s">
        <v>30</v>
      </c>
      <c r="J327" s="75">
        <f t="shared" si="202"/>
        <v>73.05</v>
      </c>
      <c r="K327" s="75">
        <f t="shared" si="203"/>
        <v>1.368925394</v>
      </c>
      <c r="L327" s="76">
        <f t="shared" si="204"/>
        <v>1.11036</v>
      </c>
      <c r="M327" s="49">
        <v>325.0</v>
      </c>
      <c r="N327" s="49">
        <f t="shared" si="206"/>
        <v>235</v>
      </c>
      <c r="O327" s="77">
        <f t="shared" si="1"/>
        <v>0.7230769231</v>
      </c>
      <c r="P327" s="52">
        <f t="shared" si="15"/>
        <v>15438.4837</v>
      </c>
      <c r="Q327" s="52">
        <f t="shared" si="2"/>
        <v>385.9620924</v>
      </c>
      <c r="R327" s="52">
        <f t="shared" si="16"/>
        <v>99940.12515</v>
      </c>
      <c r="S327" s="53">
        <f>Q327-(Q327*2)</f>
        <v>-385.9620924</v>
      </c>
      <c r="T327" s="53">
        <f t="shared" si="17"/>
        <v>5052.521603</v>
      </c>
      <c r="U327" s="54">
        <f t="shared" si="4"/>
        <v>0.05055548606</v>
      </c>
      <c r="V327" s="78">
        <f t="shared" si="5"/>
        <v>0.5052521603</v>
      </c>
      <c r="W327" s="43"/>
      <c r="X327" s="43"/>
      <c r="Y327" s="43"/>
      <c r="Z327" s="43"/>
      <c r="AA327" s="43"/>
      <c r="AB327" s="43"/>
      <c r="AC327" s="57"/>
      <c r="AD327" s="58" t="str">
        <f t="shared" si="10"/>
        <v>#DIV/0!</v>
      </c>
      <c r="AE327" s="58">
        <f t="shared" si="11"/>
        <v>0</v>
      </c>
      <c r="AF327" s="79">
        <f t="shared" si="12"/>
        <v>7162.384869</v>
      </c>
      <c r="AG327" s="80">
        <f t="shared" si="13"/>
        <v>-2109.863266</v>
      </c>
    </row>
    <row r="328" ht="15.75" customHeight="1">
      <c r="A328" s="81">
        <v>44853.875</v>
      </c>
      <c r="B328" s="82" t="s">
        <v>349</v>
      </c>
      <c r="C328" s="83">
        <v>0.7538</v>
      </c>
      <c r="D328" s="83">
        <v>0.1471</v>
      </c>
      <c r="E328" s="83">
        <v>0.099</v>
      </c>
      <c r="F328" s="82">
        <v>1.42</v>
      </c>
      <c r="G328" s="82">
        <v>4.19</v>
      </c>
      <c r="H328" s="82">
        <v>6.55</v>
      </c>
      <c r="I328" s="84" t="s">
        <v>30</v>
      </c>
      <c r="J328" s="26">
        <v>75.38000000000001</v>
      </c>
      <c r="K328" s="26">
        <v>1.3266118333775534</v>
      </c>
      <c r="L328" s="85">
        <v>1.0703960000000001</v>
      </c>
      <c r="M328" s="86">
        <f t="shared" ref="M328:N328" si="208">M327+1</f>
        <v>326</v>
      </c>
      <c r="N328" s="49">
        <f t="shared" si="208"/>
        <v>236</v>
      </c>
      <c r="O328" s="77">
        <f t="shared" si="1"/>
        <v>0.7239263804</v>
      </c>
      <c r="P328" s="52">
        <f t="shared" si="15"/>
        <v>15052.5216</v>
      </c>
      <c r="Q328" s="52">
        <f t="shared" si="2"/>
        <v>376.3130401</v>
      </c>
      <c r="R328" s="52">
        <f t="shared" si="16"/>
        <v>100316.4382</v>
      </c>
      <c r="S328" s="53">
        <f t="shared" ref="S328:S332" si="210">(F328-1)*Q328</f>
        <v>158.0514768</v>
      </c>
      <c r="T328" s="53">
        <f t="shared" si="17"/>
        <v>5210.57308</v>
      </c>
      <c r="U328" s="54">
        <f t="shared" si="4"/>
        <v>0.05194136848</v>
      </c>
      <c r="V328" s="78">
        <f t="shared" si="5"/>
        <v>0.521057308</v>
      </c>
      <c r="W328" s="43"/>
      <c r="X328" s="43"/>
      <c r="Y328" s="43"/>
      <c r="Z328" s="43"/>
      <c r="AA328" s="43"/>
      <c r="AB328" s="43"/>
      <c r="AC328" s="57"/>
      <c r="AD328" s="58" t="str">
        <f t="shared" si="10"/>
        <v>#DIV/0!</v>
      </c>
      <c r="AE328" s="58">
        <f t="shared" si="11"/>
        <v>0</v>
      </c>
      <c r="AF328" s="79">
        <f t="shared" si="12"/>
        <v>7162.384869</v>
      </c>
      <c r="AG328" s="80">
        <f t="shared" si="13"/>
        <v>-1951.811789</v>
      </c>
    </row>
    <row r="329" ht="15.75" customHeight="1">
      <c r="A329" s="69">
        <v>44854.0</v>
      </c>
      <c r="B329" s="70" t="s">
        <v>350</v>
      </c>
      <c r="C329" s="71">
        <v>0.8196</v>
      </c>
      <c r="D329" s="71">
        <v>0.1186</v>
      </c>
      <c r="E329" s="71">
        <v>0.0618</v>
      </c>
      <c r="F329" s="70">
        <v>1.27</v>
      </c>
      <c r="G329" s="70">
        <v>5.29</v>
      </c>
      <c r="H329" s="70">
        <v>8.29</v>
      </c>
      <c r="I329" s="87" t="s">
        <v>30</v>
      </c>
      <c r="J329" s="75">
        <v>81.96000000000001</v>
      </c>
      <c r="K329" s="75">
        <v>1.2201073694485114</v>
      </c>
      <c r="L329" s="76">
        <v>1.0408920000000002</v>
      </c>
      <c r="M329" s="86">
        <f t="shared" ref="M329:N329" si="209">M328+1</f>
        <v>327</v>
      </c>
      <c r="N329" s="49">
        <f t="shared" si="209"/>
        <v>237</v>
      </c>
      <c r="O329" s="77">
        <f t="shared" si="1"/>
        <v>0.7247706422</v>
      </c>
      <c r="P329" s="52">
        <f t="shared" si="15"/>
        <v>15210.57308</v>
      </c>
      <c r="Q329" s="52">
        <f t="shared" si="2"/>
        <v>380.264327</v>
      </c>
      <c r="R329" s="52">
        <f t="shared" si="16"/>
        <v>100696.7025</v>
      </c>
      <c r="S329" s="53">
        <f t="shared" si="210"/>
        <v>102.6713683</v>
      </c>
      <c r="T329" s="53">
        <f t="shared" si="17"/>
        <v>5313.244449</v>
      </c>
      <c r="U329" s="54">
        <f t="shared" si="4"/>
        <v>0.05276483058</v>
      </c>
      <c r="V329" s="78">
        <f t="shared" si="5"/>
        <v>0.5313244449</v>
      </c>
      <c r="W329" s="43"/>
      <c r="X329" s="43"/>
      <c r="Y329" s="43"/>
      <c r="Z329" s="43"/>
      <c r="AA329" s="43"/>
      <c r="AB329" s="43"/>
      <c r="AC329" s="57"/>
      <c r="AD329" s="58" t="str">
        <f t="shared" si="10"/>
        <v>#DIV/0!</v>
      </c>
      <c r="AE329" s="58">
        <f t="shared" si="11"/>
        <v>0</v>
      </c>
      <c r="AF329" s="79">
        <f t="shared" si="12"/>
        <v>7162.384869</v>
      </c>
      <c r="AG329" s="80">
        <f t="shared" si="13"/>
        <v>-1849.140421</v>
      </c>
    </row>
    <row r="330" ht="15.75" customHeight="1">
      <c r="A330" s="69">
        <v>44855.0625</v>
      </c>
      <c r="B330" s="70" t="s">
        <v>351</v>
      </c>
      <c r="C330" s="71">
        <v>0.7587</v>
      </c>
      <c r="D330" s="71">
        <v>0.1574</v>
      </c>
      <c r="E330" s="71">
        <v>0.0839</v>
      </c>
      <c r="F330" s="70">
        <v>1.65</v>
      </c>
      <c r="G330" s="70">
        <v>3.72</v>
      </c>
      <c r="H330" s="70">
        <v>4.4</v>
      </c>
      <c r="I330" s="87" t="s">
        <v>30</v>
      </c>
      <c r="J330" s="75">
        <v>75.87</v>
      </c>
      <c r="K330" s="75">
        <v>1.3180440226703571</v>
      </c>
      <c r="L330" s="76">
        <v>1.251855</v>
      </c>
      <c r="M330" s="86">
        <f t="shared" ref="M330:N330" si="211">M329+1</f>
        <v>328</v>
      </c>
      <c r="N330" s="49">
        <f t="shared" si="211"/>
        <v>238</v>
      </c>
      <c r="O330" s="77">
        <f t="shared" si="1"/>
        <v>0.7256097561</v>
      </c>
      <c r="P330" s="52">
        <f t="shared" si="15"/>
        <v>15313.24445</v>
      </c>
      <c r="Q330" s="52">
        <f t="shared" si="2"/>
        <v>382.8311112</v>
      </c>
      <c r="R330" s="52">
        <f t="shared" si="16"/>
        <v>101079.5336</v>
      </c>
      <c r="S330" s="53">
        <f t="shared" si="210"/>
        <v>248.8402223</v>
      </c>
      <c r="T330" s="53">
        <f t="shared" si="17"/>
        <v>5562.084671</v>
      </c>
      <c r="U330" s="54">
        <f t="shared" si="4"/>
        <v>0.05502681375</v>
      </c>
      <c r="V330" s="78">
        <f t="shared" si="5"/>
        <v>0.5562084671</v>
      </c>
      <c r="W330" s="43"/>
      <c r="X330" s="43"/>
      <c r="Y330" s="43"/>
      <c r="Z330" s="43"/>
      <c r="AA330" s="43"/>
      <c r="AB330" s="43"/>
      <c r="AC330" s="57"/>
      <c r="AD330" s="58" t="str">
        <f t="shared" si="10"/>
        <v>#DIV/0!</v>
      </c>
      <c r="AE330" s="58">
        <f t="shared" si="11"/>
        <v>0</v>
      </c>
      <c r="AF330" s="79">
        <f t="shared" si="12"/>
        <v>7162.384869</v>
      </c>
      <c r="AG330" s="80">
        <f t="shared" si="13"/>
        <v>-1600.300199</v>
      </c>
    </row>
    <row r="331" ht="15.75" customHeight="1">
      <c r="A331" s="69">
        <v>44855.822916666664</v>
      </c>
      <c r="B331" s="70" t="s">
        <v>352</v>
      </c>
      <c r="C331" s="71">
        <v>0.7246</v>
      </c>
      <c r="D331" s="71">
        <v>0.1766</v>
      </c>
      <c r="E331" s="71">
        <v>0.0987</v>
      </c>
      <c r="F331" s="70">
        <v>1.99</v>
      </c>
      <c r="G331" s="70">
        <v>3.27</v>
      </c>
      <c r="H331" s="70">
        <v>3.62</v>
      </c>
      <c r="I331" s="87" t="s">
        <v>30</v>
      </c>
      <c r="J331" s="75">
        <v>72.46</v>
      </c>
      <c r="K331" s="75">
        <v>1.3800717637317141</v>
      </c>
      <c r="L331" s="76">
        <v>1.441954</v>
      </c>
      <c r="M331" s="86">
        <f t="shared" ref="M331:N331" si="212">M330+1</f>
        <v>329</v>
      </c>
      <c r="N331" s="49">
        <f t="shared" si="212"/>
        <v>239</v>
      </c>
      <c r="O331" s="77">
        <f t="shared" si="1"/>
        <v>0.726443769</v>
      </c>
      <c r="P331" s="52">
        <f t="shared" si="15"/>
        <v>15562.08467</v>
      </c>
      <c r="Q331" s="52">
        <f t="shared" si="2"/>
        <v>389.0521168</v>
      </c>
      <c r="R331" s="52">
        <f t="shared" si="16"/>
        <v>101468.5857</v>
      </c>
      <c r="S331" s="53">
        <f t="shared" si="210"/>
        <v>385.1615956</v>
      </c>
      <c r="T331" s="53">
        <f t="shared" si="17"/>
        <v>5947.246266</v>
      </c>
      <c r="U331" s="54">
        <f t="shared" si="4"/>
        <v>0.0586116996</v>
      </c>
      <c r="V331" s="78">
        <f t="shared" si="5"/>
        <v>0.5947246266</v>
      </c>
      <c r="W331" s="43"/>
      <c r="X331" s="43"/>
      <c r="Y331" s="43"/>
      <c r="Z331" s="43"/>
      <c r="AA331" s="43"/>
      <c r="AB331" s="43"/>
      <c r="AC331" s="57"/>
      <c r="AD331" s="58" t="str">
        <f t="shared" si="10"/>
        <v>#DIV/0!</v>
      </c>
      <c r="AE331" s="58">
        <f t="shared" si="11"/>
        <v>0</v>
      </c>
      <c r="AF331" s="79">
        <f t="shared" si="12"/>
        <v>7162.384869</v>
      </c>
      <c r="AG331" s="80">
        <f t="shared" si="13"/>
        <v>-1215.138603</v>
      </c>
    </row>
    <row r="332" ht="15.75" customHeight="1">
      <c r="A332" s="69">
        <v>44856.583333333336</v>
      </c>
      <c r="B332" s="70" t="s">
        <v>353</v>
      </c>
      <c r="C332" s="71">
        <v>0.8633</v>
      </c>
      <c r="D332" s="71">
        <v>0.0876</v>
      </c>
      <c r="E332" s="71">
        <v>0.0491</v>
      </c>
      <c r="F332" s="70">
        <v>1.49</v>
      </c>
      <c r="G332" s="70">
        <v>4.56</v>
      </c>
      <c r="H332" s="70">
        <v>5.16</v>
      </c>
      <c r="I332" s="87" t="s">
        <v>30</v>
      </c>
      <c r="J332" s="75">
        <v>86.33</v>
      </c>
      <c r="K332" s="75">
        <v>1.1583458820803894</v>
      </c>
      <c r="L332" s="76">
        <v>1.286317</v>
      </c>
      <c r="M332" s="86">
        <f t="shared" ref="M332:N332" si="213">M331+1</f>
        <v>330</v>
      </c>
      <c r="N332" s="49">
        <f t="shared" si="213"/>
        <v>240</v>
      </c>
      <c r="O332" s="77">
        <f t="shared" si="1"/>
        <v>0.7272727273</v>
      </c>
      <c r="P332" s="52">
        <f t="shared" si="15"/>
        <v>15947.24627</v>
      </c>
      <c r="Q332" s="52">
        <f t="shared" si="2"/>
        <v>398.6811567</v>
      </c>
      <c r="R332" s="52">
        <f t="shared" si="16"/>
        <v>101867.2669</v>
      </c>
      <c r="S332" s="53">
        <f t="shared" si="210"/>
        <v>195.3537668</v>
      </c>
      <c r="T332" s="53">
        <f t="shared" si="17"/>
        <v>6142.600033</v>
      </c>
      <c r="U332" s="54">
        <f t="shared" si="4"/>
        <v>0.06030003769</v>
      </c>
      <c r="V332" s="78">
        <f t="shared" si="5"/>
        <v>0.6142600033</v>
      </c>
      <c r="W332" s="43"/>
      <c r="X332" s="43"/>
      <c r="Y332" s="43"/>
      <c r="Z332" s="43"/>
      <c r="AA332" s="43"/>
      <c r="AB332" s="43"/>
      <c r="AC332" s="57"/>
      <c r="AD332" s="58" t="str">
        <f t="shared" si="10"/>
        <v>#DIV/0!</v>
      </c>
      <c r="AE332" s="58">
        <f t="shared" si="11"/>
        <v>0</v>
      </c>
      <c r="AF332" s="79">
        <f t="shared" si="12"/>
        <v>7162.384869</v>
      </c>
      <c r="AG332" s="80">
        <f t="shared" si="13"/>
        <v>-1019.784836</v>
      </c>
    </row>
    <row r="333" ht="15.75" customHeight="1">
      <c r="A333" s="69">
        <v>44856.708333333336</v>
      </c>
      <c r="B333" s="70" t="s">
        <v>354</v>
      </c>
      <c r="C333" s="71">
        <v>0.7755</v>
      </c>
      <c r="D333" s="71">
        <v>0.1368</v>
      </c>
      <c r="E333" s="71">
        <v>0.0877</v>
      </c>
      <c r="F333" s="70">
        <v>1.39</v>
      </c>
      <c r="G333" s="70">
        <v>4.85</v>
      </c>
      <c r="H333" s="70">
        <v>6.82</v>
      </c>
      <c r="I333" s="87" t="s">
        <v>30</v>
      </c>
      <c r="J333" s="75">
        <v>77.55</v>
      </c>
      <c r="K333" s="75">
        <v>1.2894906511927788</v>
      </c>
      <c r="L333" s="76">
        <v>1.077945</v>
      </c>
      <c r="M333" s="86">
        <f t="shared" ref="M333:N333" si="214">M332+1</f>
        <v>331</v>
      </c>
      <c r="N333" s="49">
        <f t="shared" si="214"/>
        <v>241</v>
      </c>
      <c r="O333" s="77">
        <f t="shared" si="1"/>
        <v>0.7280966767</v>
      </c>
      <c r="P333" s="52">
        <f t="shared" si="15"/>
        <v>16142.60003</v>
      </c>
      <c r="Q333" s="52">
        <f t="shared" si="2"/>
        <v>403.5650008</v>
      </c>
      <c r="R333" s="52">
        <f t="shared" si="16"/>
        <v>102270.8319</v>
      </c>
      <c r="S333" s="53">
        <f>Q333-(Q333*2)</f>
        <v>-403.5650008</v>
      </c>
      <c r="T333" s="53">
        <f t="shared" si="17"/>
        <v>5739.035032</v>
      </c>
      <c r="U333" s="54">
        <f t="shared" si="4"/>
        <v>0.05611604918</v>
      </c>
      <c r="V333" s="78">
        <f t="shared" si="5"/>
        <v>0.5739035032</v>
      </c>
      <c r="W333" s="43"/>
      <c r="X333" s="43"/>
      <c r="Y333" s="43"/>
      <c r="Z333" s="43"/>
      <c r="AA333" s="43"/>
      <c r="AB333" s="43"/>
      <c r="AC333" s="57"/>
      <c r="AD333" s="58" t="str">
        <f t="shared" si="10"/>
        <v>#DIV/0!</v>
      </c>
      <c r="AE333" s="58">
        <f t="shared" si="11"/>
        <v>0</v>
      </c>
      <c r="AF333" s="79">
        <f t="shared" si="12"/>
        <v>7162.384869</v>
      </c>
      <c r="AG333" s="80">
        <f t="shared" si="13"/>
        <v>-1423.349837</v>
      </c>
    </row>
    <row r="334" ht="15.75" customHeight="1">
      <c r="A334" s="69">
        <v>44856.802083333336</v>
      </c>
      <c r="B334" s="70" t="s">
        <v>355</v>
      </c>
      <c r="C334" s="71">
        <v>0.7125</v>
      </c>
      <c r="D334" s="71">
        <v>0.1604</v>
      </c>
      <c r="E334" s="71">
        <v>0.1271</v>
      </c>
      <c r="F334" s="70">
        <v>1.45</v>
      </c>
      <c r="G334" s="70">
        <v>4.17</v>
      </c>
      <c r="H334" s="70">
        <v>5.97</v>
      </c>
      <c r="I334" s="87" t="s">
        <v>30</v>
      </c>
      <c r="J334" s="75">
        <v>71.25</v>
      </c>
      <c r="K334" s="75">
        <v>1.4035087719298245</v>
      </c>
      <c r="L334" s="76">
        <v>1.033125</v>
      </c>
      <c r="M334" s="86">
        <f t="shared" ref="M334:N334" si="215">M333+1</f>
        <v>332</v>
      </c>
      <c r="N334" s="49">
        <f t="shared" si="215"/>
        <v>242</v>
      </c>
      <c r="O334" s="77">
        <f t="shared" si="1"/>
        <v>0.7289156627</v>
      </c>
      <c r="P334" s="52">
        <f t="shared" si="15"/>
        <v>15739.03503</v>
      </c>
      <c r="Q334" s="52">
        <f t="shared" si="2"/>
        <v>393.4758758</v>
      </c>
      <c r="R334" s="52">
        <f t="shared" si="16"/>
        <v>102664.3078</v>
      </c>
      <c r="S334" s="53">
        <f t="shared" ref="S334:S337" si="217">(F334-1)*Q334</f>
        <v>177.0641441</v>
      </c>
      <c r="T334" s="53">
        <f t="shared" si="17"/>
        <v>5916.099176</v>
      </c>
      <c r="U334" s="54">
        <f t="shared" si="4"/>
        <v>0.05762566665</v>
      </c>
      <c r="V334" s="78">
        <f t="shared" si="5"/>
        <v>0.5916099176</v>
      </c>
      <c r="W334" s="43"/>
      <c r="X334" s="43"/>
      <c r="Y334" s="43"/>
      <c r="Z334" s="43"/>
      <c r="AA334" s="43"/>
      <c r="AB334" s="43"/>
      <c r="AC334" s="57"/>
      <c r="AD334" s="58" t="str">
        <f t="shared" si="10"/>
        <v>#DIV/0!</v>
      </c>
      <c r="AE334" s="58">
        <f t="shared" si="11"/>
        <v>0</v>
      </c>
      <c r="AF334" s="79">
        <f t="shared" si="12"/>
        <v>7162.384869</v>
      </c>
      <c r="AG334" s="80">
        <f t="shared" si="13"/>
        <v>-1246.285693</v>
      </c>
    </row>
    <row r="335" ht="15.75" customHeight="1">
      <c r="A335" s="69">
        <v>44857.625</v>
      </c>
      <c r="B335" s="70" t="s">
        <v>356</v>
      </c>
      <c r="C335" s="71">
        <v>0.742</v>
      </c>
      <c r="D335" s="71">
        <v>0.1593</v>
      </c>
      <c r="E335" s="71">
        <v>0.0988</v>
      </c>
      <c r="F335" s="70">
        <v>1.41</v>
      </c>
      <c r="G335" s="70">
        <v>4.4</v>
      </c>
      <c r="H335" s="70">
        <v>6.8</v>
      </c>
      <c r="I335" s="87" t="s">
        <v>30</v>
      </c>
      <c r="J335" s="75">
        <v>74.19999999999999</v>
      </c>
      <c r="K335" s="75">
        <v>1.3477088948787064</v>
      </c>
      <c r="L335" s="76">
        <v>1.0462199999999997</v>
      </c>
      <c r="M335" s="86">
        <f t="shared" ref="M335:N335" si="216">M334+1</f>
        <v>333</v>
      </c>
      <c r="N335" s="49">
        <f t="shared" si="216"/>
        <v>243</v>
      </c>
      <c r="O335" s="77">
        <f t="shared" si="1"/>
        <v>0.7297297297</v>
      </c>
      <c r="P335" s="52">
        <f t="shared" si="15"/>
        <v>15916.09918</v>
      </c>
      <c r="Q335" s="52">
        <f t="shared" si="2"/>
        <v>397.9024794</v>
      </c>
      <c r="R335" s="52">
        <f t="shared" si="16"/>
        <v>103062.2103</v>
      </c>
      <c r="S335" s="53">
        <f t="shared" si="217"/>
        <v>163.1400166</v>
      </c>
      <c r="T335" s="53">
        <f t="shared" si="17"/>
        <v>6079.239193</v>
      </c>
      <c r="U335" s="54">
        <f t="shared" si="4"/>
        <v>0.05898611313</v>
      </c>
      <c r="V335" s="78">
        <f t="shared" si="5"/>
        <v>0.6079239193</v>
      </c>
      <c r="W335" s="43"/>
      <c r="X335" s="43"/>
      <c r="Y335" s="43"/>
      <c r="Z335" s="43"/>
      <c r="AA335" s="43"/>
      <c r="AB335" s="43"/>
      <c r="AC335" s="57"/>
      <c r="AD335" s="58" t="str">
        <f t="shared" si="10"/>
        <v>#DIV/0!</v>
      </c>
      <c r="AE335" s="58">
        <f t="shared" si="11"/>
        <v>0</v>
      </c>
      <c r="AF335" s="79">
        <f t="shared" si="12"/>
        <v>7162.384869</v>
      </c>
      <c r="AG335" s="80">
        <f t="shared" si="13"/>
        <v>-1083.145676</v>
      </c>
    </row>
    <row r="336" ht="15.75" customHeight="1">
      <c r="A336" s="69">
        <v>44857.625</v>
      </c>
      <c r="B336" s="70" t="s">
        <v>356</v>
      </c>
      <c r="C336" s="71">
        <v>0.742</v>
      </c>
      <c r="D336" s="71">
        <v>0.1593</v>
      </c>
      <c r="E336" s="71">
        <v>0.0988</v>
      </c>
      <c r="F336" s="70">
        <v>1.41</v>
      </c>
      <c r="G336" s="70">
        <v>4.42</v>
      </c>
      <c r="H336" s="70">
        <v>6.87</v>
      </c>
      <c r="I336" s="87" t="s">
        <v>30</v>
      </c>
      <c r="J336" s="75">
        <v>74.19999999999999</v>
      </c>
      <c r="K336" s="75">
        <v>1.3477088948787064</v>
      </c>
      <c r="L336" s="76">
        <v>1.0462199999999997</v>
      </c>
      <c r="M336" s="86">
        <f t="shared" ref="M336:N336" si="218">M335+1</f>
        <v>334</v>
      </c>
      <c r="N336" s="49">
        <f t="shared" si="218"/>
        <v>244</v>
      </c>
      <c r="O336" s="77">
        <f t="shared" si="1"/>
        <v>0.7305389222</v>
      </c>
      <c r="P336" s="52">
        <f t="shared" si="15"/>
        <v>16079.23919</v>
      </c>
      <c r="Q336" s="52">
        <f t="shared" si="2"/>
        <v>401.9809798</v>
      </c>
      <c r="R336" s="52">
        <f t="shared" si="16"/>
        <v>103464.1912</v>
      </c>
      <c r="S336" s="53">
        <f t="shared" si="217"/>
        <v>164.8122017</v>
      </c>
      <c r="T336" s="53">
        <f t="shared" si="17"/>
        <v>6244.051395</v>
      </c>
      <c r="U336" s="54">
        <f t="shared" si="4"/>
        <v>0.06034987874</v>
      </c>
      <c r="V336" s="78">
        <f t="shared" si="5"/>
        <v>0.6244051395</v>
      </c>
      <c r="W336" s="43"/>
      <c r="X336" s="43"/>
      <c r="Y336" s="43"/>
      <c r="Z336" s="43"/>
      <c r="AA336" s="43"/>
      <c r="AB336" s="43"/>
      <c r="AC336" s="57"/>
      <c r="AD336" s="58" t="str">
        <f t="shared" si="10"/>
        <v>#DIV/0!</v>
      </c>
      <c r="AE336" s="58">
        <f t="shared" si="11"/>
        <v>0</v>
      </c>
      <c r="AF336" s="79">
        <f t="shared" si="12"/>
        <v>7162.384869</v>
      </c>
      <c r="AG336" s="80">
        <f t="shared" si="13"/>
        <v>-918.3334747</v>
      </c>
    </row>
    <row r="337" ht="15.75" customHeight="1">
      <c r="A337" s="69">
        <v>44858.833333333336</v>
      </c>
      <c r="B337" s="70" t="s">
        <v>357</v>
      </c>
      <c r="C337" s="71">
        <v>0.704</v>
      </c>
      <c r="D337" s="71">
        <v>0.1767</v>
      </c>
      <c r="E337" s="71">
        <v>0.1193</v>
      </c>
      <c r="F337" s="70">
        <v>1.56</v>
      </c>
      <c r="G337" s="70">
        <v>4.25</v>
      </c>
      <c r="H337" s="70">
        <v>4.4</v>
      </c>
      <c r="I337" s="87" t="s">
        <v>30</v>
      </c>
      <c r="J337" s="75">
        <v>70.39999999999999</v>
      </c>
      <c r="K337" s="75">
        <v>1.4204545454545456</v>
      </c>
      <c r="L337" s="76">
        <v>1.0982399999999999</v>
      </c>
      <c r="M337" s="86">
        <f t="shared" ref="M337:N337" si="219">M336+1</f>
        <v>335</v>
      </c>
      <c r="N337" s="49">
        <f t="shared" si="219"/>
        <v>245</v>
      </c>
      <c r="O337" s="77">
        <f t="shared" si="1"/>
        <v>0.7313432836</v>
      </c>
      <c r="P337" s="52">
        <f t="shared" si="15"/>
        <v>16244.05139</v>
      </c>
      <c r="Q337" s="52">
        <f t="shared" si="2"/>
        <v>406.1012849</v>
      </c>
      <c r="R337" s="52">
        <f t="shared" si="16"/>
        <v>103870.2925</v>
      </c>
      <c r="S337" s="53">
        <f t="shared" si="217"/>
        <v>227.4167195</v>
      </c>
      <c r="T337" s="53">
        <f t="shared" si="17"/>
        <v>6471.468114</v>
      </c>
      <c r="U337" s="54">
        <f t="shared" si="4"/>
        <v>0.0623033589</v>
      </c>
      <c r="V337" s="78">
        <f t="shared" si="5"/>
        <v>0.6471468114</v>
      </c>
      <c r="W337" s="43"/>
      <c r="X337" s="43"/>
      <c r="Y337" s="43"/>
      <c r="Z337" s="43"/>
      <c r="AA337" s="43"/>
      <c r="AB337" s="43"/>
      <c r="AC337" s="57"/>
      <c r="AD337" s="58" t="str">
        <f t="shared" si="10"/>
        <v>#DIV/0!</v>
      </c>
      <c r="AE337" s="58">
        <f t="shared" si="11"/>
        <v>0</v>
      </c>
      <c r="AF337" s="79">
        <f t="shared" si="12"/>
        <v>7162.384869</v>
      </c>
      <c r="AG337" s="80">
        <f t="shared" si="13"/>
        <v>-690.9167552</v>
      </c>
    </row>
    <row r="338" ht="15.75" customHeight="1">
      <c r="A338" s="69">
        <v>44859.4375</v>
      </c>
      <c r="B338" s="70" t="s">
        <v>358</v>
      </c>
      <c r="C338" s="71">
        <v>0.7477</v>
      </c>
      <c r="D338" s="71">
        <v>0.1724</v>
      </c>
      <c r="E338" s="71">
        <v>0.0798</v>
      </c>
      <c r="F338" s="70">
        <v>1.56</v>
      </c>
      <c r="G338" s="70">
        <v>3.9</v>
      </c>
      <c r="H338" s="70">
        <v>5.43</v>
      </c>
      <c r="I338" s="87" t="s">
        <v>30</v>
      </c>
      <c r="J338" s="75">
        <v>74.77</v>
      </c>
      <c r="K338" s="75">
        <v>1.3374348000534975</v>
      </c>
      <c r="L338" s="76">
        <v>1.166412</v>
      </c>
      <c r="M338" s="86">
        <f t="shared" ref="M338:N338" si="220">M337+1</f>
        <v>336</v>
      </c>
      <c r="N338" s="49">
        <f t="shared" si="220"/>
        <v>246</v>
      </c>
      <c r="O338" s="77">
        <f t="shared" si="1"/>
        <v>0.7321428571</v>
      </c>
      <c r="P338" s="52">
        <f t="shared" si="15"/>
        <v>16471.46811</v>
      </c>
      <c r="Q338" s="52">
        <f t="shared" si="2"/>
        <v>411.7867029</v>
      </c>
      <c r="R338" s="52">
        <f t="shared" si="16"/>
        <v>104282.0792</v>
      </c>
      <c r="S338" s="53">
        <f>Q338-(Q338*2)</f>
        <v>-411.7867029</v>
      </c>
      <c r="T338" s="53">
        <f t="shared" si="17"/>
        <v>6059.681411</v>
      </c>
      <c r="U338" s="54">
        <f t="shared" si="4"/>
        <v>0.05810855956</v>
      </c>
      <c r="V338" s="78">
        <f t="shared" si="5"/>
        <v>0.6059681411</v>
      </c>
      <c r="W338" s="43"/>
      <c r="X338" s="43"/>
      <c r="Y338" s="43"/>
      <c r="Z338" s="43"/>
      <c r="AA338" s="43"/>
      <c r="AB338" s="43"/>
      <c r="AC338" s="57"/>
      <c r="AD338" s="58" t="str">
        <f t="shared" si="10"/>
        <v>#DIV/0!</v>
      </c>
      <c r="AE338" s="58">
        <f t="shared" si="11"/>
        <v>0</v>
      </c>
      <c r="AF338" s="79">
        <f t="shared" si="12"/>
        <v>7162.384869</v>
      </c>
      <c r="AG338" s="80">
        <f t="shared" si="13"/>
        <v>-1102.703458</v>
      </c>
    </row>
    <row r="339" ht="15.75" customHeight="1">
      <c r="A339" s="69">
        <v>44860.072916666664</v>
      </c>
      <c r="B339" s="70" t="s">
        <v>359</v>
      </c>
      <c r="C339" s="71">
        <v>0.7598</v>
      </c>
      <c r="D339" s="71">
        <v>0.1522</v>
      </c>
      <c r="E339" s="71">
        <v>0.088</v>
      </c>
      <c r="F339" s="70">
        <v>1.56</v>
      </c>
      <c r="G339" s="70">
        <v>3.93</v>
      </c>
      <c r="H339" s="70">
        <v>5.8</v>
      </c>
      <c r="I339" s="87" t="s">
        <v>30</v>
      </c>
      <c r="J339" s="75">
        <v>75.98</v>
      </c>
      <c r="K339" s="75">
        <v>1.3161358252171624</v>
      </c>
      <c r="L339" s="76">
        <v>1.1852880000000001</v>
      </c>
      <c r="M339" s="86">
        <f t="shared" ref="M339:N339" si="221">M338+1</f>
        <v>337</v>
      </c>
      <c r="N339" s="49">
        <f t="shared" si="221"/>
        <v>247</v>
      </c>
      <c r="O339" s="77">
        <f t="shared" si="1"/>
        <v>0.7329376855</v>
      </c>
      <c r="P339" s="52">
        <f t="shared" si="15"/>
        <v>16059.68141</v>
      </c>
      <c r="Q339" s="52">
        <f t="shared" si="2"/>
        <v>401.4920353</v>
      </c>
      <c r="R339" s="52">
        <f t="shared" si="16"/>
        <v>104683.5713</v>
      </c>
      <c r="S339" s="53">
        <f>(F339-1)*Q339</f>
        <v>224.8355398</v>
      </c>
      <c r="T339" s="53">
        <f t="shared" si="17"/>
        <v>6284.516951</v>
      </c>
      <c r="U339" s="54">
        <f t="shared" si="4"/>
        <v>0.06003345965</v>
      </c>
      <c r="V339" s="78">
        <f t="shared" si="5"/>
        <v>0.6284516951</v>
      </c>
      <c r="W339" s="43"/>
      <c r="X339" s="43"/>
      <c r="Y339" s="43"/>
      <c r="Z339" s="43"/>
      <c r="AA339" s="43"/>
      <c r="AB339" s="43"/>
      <c r="AC339" s="57"/>
      <c r="AD339" s="58" t="str">
        <f t="shared" si="10"/>
        <v>#DIV/0!</v>
      </c>
      <c r="AE339" s="58">
        <f t="shared" si="11"/>
        <v>0</v>
      </c>
      <c r="AF339" s="79">
        <f t="shared" si="12"/>
        <v>7162.384869</v>
      </c>
      <c r="AG339" s="80">
        <f t="shared" si="13"/>
        <v>-877.8679183</v>
      </c>
    </row>
    <row r="340" ht="15.75" customHeight="1">
      <c r="A340" s="69">
        <v>44860.833333333336</v>
      </c>
      <c r="B340" s="70" t="s">
        <v>360</v>
      </c>
      <c r="C340" s="71">
        <v>0.7201</v>
      </c>
      <c r="D340" s="71">
        <v>0.1719</v>
      </c>
      <c r="E340" s="71">
        <v>0.108</v>
      </c>
      <c r="F340" s="70">
        <v>1.49</v>
      </c>
      <c r="G340" s="70">
        <v>4.38</v>
      </c>
      <c r="H340" s="70">
        <v>5.86</v>
      </c>
      <c r="I340" s="87" t="s">
        <v>30</v>
      </c>
      <c r="J340" s="75">
        <v>72.01</v>
      </c>
      <c r="K340" s="75">
        <v>1.3886960144424385</v>
      </c>
      <c r="L340" s="76">
        <v>1.072949</v>
      </c>
      <c r="M340" s="86">
        <f t="shared" ref="M340:N340" si="222">M339+1</f>
        <v>338</v>
      </c>
      <c r="N340" s="49">
        <f t="shared" si="222"/>
        <v>248</v>
      </c>
      <c r="O340" s="77">
        <f t="shared" si="1"/>
        <v>0.7337278107</v>
      </c>
      <c r="P340" s="52">
        <f t="shared" si="15"/>
        <v>16284.51695</v>
      </c>
      <c r="Q340" s="52">
        <f t="shared" si="2"/>
        <v>407.1129238</v>
      </c>
      <c r="R340" s="52">
        <f t="shared" si="16"/>
        <v>105090.6842</v>
      </c>
      <c r="S340" s="53">
        <f>Q340-(Q340*2)</f>
        <v>-407.1129238</v>
      </c>
      <c r="T340" s="53">
        <f t="shared" si="17"/>
        <v>5877.404027</v>
      </c>
      <c r="U340" s="54">
        <f t="shared" si="4"/>
        <v>0.05592697462</v>
      </c>
      <c r="V340" s="78">
        <f t="shared" si="5"/>
        <v>0.5877404027</v>
      </c>
      <c r="W340" s="43"/>
      <c r="X340" s="43"/>
      <c r="Y340" s="43"/>
      <c r="Z340" s="43"/>
      <c r="AA340" s="43"/>
      <c r="AB340" s="43"/>
      <c r="AC340" s="57"/>
      <c r="AD340" s="58" t="str">
        <f t="shared" si="10"/>
        <v>#DIV/0!</v>
      </c>
      <c r="AE340" s="58">
        <f t="shared" si="11"/>
        <v>0</v>
      </c>
      <c r="AF340" s="79">
        <f t="shared" si="12"/>
        <v>7162.384869</v>
      </c>
      <c r="AG340" s="80">
        <f t="shared" si="13"/>
        <v>-1284.980842</v>
      </c>
    </row>
    <row r="341" ht="15.75" customHeight="1">
      <c r="A341" s="69">
        <v>44862.958333333336</v>
      </c>
      <c r="B341" s="70" t="s">
        <v>361</v>
      </c>
      <c r="C341" s="71">
        <v>0.7311</v>
      </c>
      <c r="D341" s="71">
        <v>0.1797</v>
      </c>
      <c r="E341" s="71">
        <v>0.0891</v>
      </c>
      <c r="F341" s="70">
        <v>1.41</v>
      </c>
      <c r="G341" s="70">
        <v>3.91</v>
      </c>
      <c r="H341" s="70">
        <v>8.4</v>
      </c>
      <c r="I341" s="87" t="s">
        <v>30</v>
      </c>
      <c r="J341" s="75">
        <v>73.11</v>
      </c>
      <c r="K341" s="75">
        <v>1.3678019422787582</v>
      </c>
      <c r="L341" s="76">
        <v>1.0308509999999997</v>
      </c>
      <c r="M341" s="86">
        <f t="shared" ref="M341:N341" si="223">M340+1</f>
        <v>339</v>
      </c>
      <c r="N341" s="49">
        <f t="shared" si="223"/>
        <v>249</v>
      </c>
      <c r="O341" s="77">
        <f t="shared" si="1"/>
        <v>0.7345132743</v>
      </c>
      <c r="P341" s="52">
        <f t="shared" si="15"/>
        <v>15877.40403</v>
      </c>
      <c r="Q341" s="52">
        <f t="shared" si="2"/>
        <v>396.9351007</v>
      </c>
      <c r="R341" s="52">
        <f t="shared" si="16"/>
        <v>105487.6193</v>
      </c>
      <c r="S341" s="53">
        <f>(F341-1)*Q341</f>
        <v>162.7433913</v>
      </c>
      <c r="T341" s="53">
        <f t="shared" si="17"/>
        <v>6040.147419</v>
      </c>
      <c r="U341" s="54">
        <f t="shared" si="4"/>
        <v>0.05725930171</v>
      </c>
      <c r="V341" s="78">
        <f t="shared" si="5"/>
        <v>0.6040147419</v>
      </c>
      <c r="W341" s="43"/>
      <c r="X341" s="43"/>
      <c r="Y341" s="43"/>
      <c r="Z341" s="43"/>
      <c r="AA341" s="43"/>
      <c r="AB341" s="43"/>
      <c r="AC341" s="57"/>
      <c r="AD341" s="58" t="str">
        <f t="shared" si="10"/>
        <v>#DIV/0!</v>
      </c>
      <c r="AE341" s="58">
        <f t="shared" si="11"/>
        <v>0</v>
      </c>
      <c r="AF341" s="79">
        <f t="shared" si="12"/>
        <v>7162.384869</v>
      </c>
      <c r="AG341" s="80">
        <f t="shared" si="13"/>
        <v>-1122.237451</v>
      </c>
    </row>
    <row r="342" ht="15.75" customHeight="1">
      <c r="A342" s="69">
        <v>44863.583333333336</v>
      </c>
      <c r="B342" s="70" t="s">
        <v>362</v>
      </c>
      <c r="C342" s="71">
        <v>0.7512</v>
      </c>
      <c r="D342" s="71">
        <v>0.1429</v>
      </c>
      <c r="E342" s="71">
        <v>0.1059</v>
      </c>
      <c r="F342" s="70">
        <v>1.38</v>
      </c>
      <c r="G342" s="70">
        <v>4.95</v>
      </c>
      <c r="H342" s="70">
        <v>6.23</v>
      </c>
      <c r="I342" s="87" t="s">
        <v>30</v>
      </c>
      <c r="J342" s="75">
        <v>75.11999999999999</v>
      </c>
      <c r="K342" s="75">
        <v>1.3312034078807244</v>
      </c>
      <c r="L342" s="76">
        <v>1.0366559999999998</v>
      </c>
      <c r="M342" s="86">
        <f t="shared" ref="M342:N342" si="224">M341+1</f>
        <v>340</v>
      </c>
      <c r="N342" s="49">
        <f t="shared" si="224"/>
        <v>250</v>
      </c>
      <c r="O342" s="77">
        <f t="shared" si="1"/>
        <v>0.7352941176</v>
      </c>
      <c r="P342" s="52">
        <f t="shared" si="15"/>
        <v>16040.14742</v>
      </c>
      <c r="Q342" s="52">
        <f t="shared" si="2"/>
        <v>401.0036855</v>
      </c>
      <c r="R342" s="52">
        <f t="shared" si="16"/>
        <v>105888.623</v>
      </c>
      <c r="S342" s="53">
        <f>Q342-(Q342*2)</f>
        <v>-401.0036855</v>
      </c>
      <c r="T342" s="53">
        <f t="shared" si="17"/>
        <v>5639.143733</v>
      </c>
      <c r="U342" s="54">
        <f t="shared" si="4"/>
        <v>0.05325542608</v>
      </c>
      <c r="V342" s="78">
        <f t="shared" si="5"/>
        <v>0.5639143733</v>
      </c>
      <c r="W342" s="43"/>
      <c r="X342" s="43"/>
      <c r="Y342" s="43"/>
      <c r="Z342" s="43"/>
      <c r="AA342" s="43"/>
      <c r="AB342" s="43"/>
      <c r="AC342" s="57"/>
      <c r="AD342" s="58" t="str">
        <f t="shared" si="10"/>
        <v>#DIV/0!</v>
      </c>
      <c r="AE342" s="58">
        <f t="shared" si="11"/>
        <v>0</v>
      </c>
      <c r="AF342" s="79">
        <f t="shared" si="12"/>
        <v>7162.384869</v>
      </c>
      <c r="AG342" s="80">
        <f t="shared" si="13"/>
        <v>-1523.241136</v>
      </c>
    </row>
    <row r="343" ht="15.75" customHeight="1">
      <c r="A343" s="69">
        <v>44863.583333333336</v>
      </c>
      <c r="B343" s="70" t="s">
        <v>363</v>
      </c>
      <c r="C343" s="71">
        <v>0.876</v>
      </c>
      <c r="D343" s="71">
        <v>0.0822</v>
      </c>
      <c r="E343" s="71">
        <v>0.0418</v>
      </c>
      <c r="F343" s="70">
        <v>1.21</v>
      </c>
      <c r="G343" s="70">
        <v>6.53</v>
      </c>
      <c r="H343" s="70">
        <v>10.15</v>
      </c>
      <c r="I343" s="87" t="s">
        <v>30</v>
      </c>
      <c r="J343" s="75">
        <v>87.60000000000001</v>
      </c>
      <c r="K343" s="75">
        <v>1.141552511415525</v>
      </c>
      <c r="L343" s="76">
        <v>1.0599600000000002</v>
      </c>
      <c r="M343" s="86">
        <f t="shared" ref="M343:N343" si="225">M342+1</f>
        <v>341</v>
      </c>
      <c r="N343" s="49">
        <f t="shared" si="225"/>
        <v>251</v>
      </c>
      <c r="O343" s="77">
        <f t="shared" si="1"/>
        <v>0.7360703812</v>
      </c>
      <c r="P343" s="52">
        <f t="shared" si="15"/>
        <v>15639.14373</v>
      </c>
      <c r="Q343" s="52">
        <f t="shared" si="2"/>
        <v>390.9785933</v>
      </c>
      <c r="R343" s="52">
        <f t="shared" si="16"/>
        <v>106279.6016</v>
      </c>
      <c r="S343" s="53">
        <f t="shared" ref="S343:S367" si="227">(F343-1)*Q343</f>
        <v>82.1055046</v>
      </c>
      <c r="T343" s="53">
        <f t="shared" si="17"/>
        <v>5721.249238</v>
      </c>
      <c r="U343" s="54">
        <f t="shared" si="4"/>
        <v>0.05383205388</v>
      </c>
      <c r="V343" s="78">
        <f t="shared" si="5"/>
        <v>0.5721249238</v>
      </c>
      <c r="W343" s="43"/>
      <c r="X343" s="43"/>
      <c r="Y343" s="43"/>
      <c r="Z343" s="43"/>
      <c r="AA343" s="43"/>
      <c r="AB343" s="43"/>
      <c r="AC343" s="57"/>
      <c r="AD343" s="58" t="str">
        <f t="shared" si="10"/>
        <v>#DIV/0!</v>
      </c>
      <c r="AE343" s="58">
        <f t="shared" si="11"/>
        <v>0</v>
      </c>
      <c r="AF343" s="79">
        <f t="shared" si="12"/>
        <v>7162.384869</v>
      </c>
      <c r="AG343" s="80">
        <f t="shared" si="13"/>
        <v>-1441.135632</v>
      </c>
    </row>
    <row r="344" ht="15.75" customHeight="1">
      <c r="A344" s="69">
        <v>44863.583333333336</v>
      </c>
      <c r="B344" s="70" t="s">
        <v>364</v>
      </c>
      <c r="C344" s="71">
        <v>0.7141</v>
      </c>
      <c r="D344" s="71">
        <v>0.1539</v>
      </c>
      <c r="E344" s="71">
        <v>0.1319</v>
      </c>
      <c r="F344" s="70">
        <v>1.63</v>
      </c>
      <c r="G344" s="70">
        <v>4.29</v>
      </c>
      <c r="H344" s="70">
        <v>4.24</v>
      </c>
      <c r="I344" s="87" t="s">
        <v>30</v>
      </c>
      <c r="J344" s="75">
        <v>71.41</v>
      </c>
      <c r="K344" s="75">
        <v>1.400364094664613</v>
      </c>
      <c r="L344" s="76">
        <v>1.1639829999999998</v>
      </c>
      <c r="M344" s="86">
        <f t="shared" ref="M344:N344" si="226">M343+1</f>
        <v>342</v>
      </c>
      <c r="N344" s="49">
        <f t="shared" si="226"/>
        <v>252</v>
      </c>
      <c r="O344" s="77">
        <f t="shared" si="1"/>
        <v>0.7368421053</v>
      </c>
      <c r="P344" s="52">
        <f t="shared" si="15"/>
        <v>15721.24924</v>
      </c>
      <c r="Q344" s="52">
        <f t="shared" si="2"/>
        <v>393.0312309</v>
      </c>
      <c r="R344" s="52">
        <f t="shared" si="16"/>
        <v>106672.6328</v>
      </c>
      <c r="S344" s="53">
        <f t="shared" si="227"/>
        <v>247.6096755</v>
      </c>
      <c r="T344" s="53">
        <f t="shared" si="17"/>
        <v>5968.858913</v>
      </c>
      <c r="U344" s="54">
        <f t="shared" si="4"/>
        <v>0.05595492262</v>
      </c>
      <c r="V344" s="78">
        <f t="shared" si="5"/>
        <v>0.5968858913</v>
      </c>
      <c r="W344" s="43"/>
      <c r="X344" s="43"/>
      <c r="Y344" s="43"/>
      <c r="Z344" s="43"/>
      <c r="AA344" s="43"/>
      <c r="AB344" s="43"/>
      <c r="AC344" s="57"/>
      <c r="AD344" s="58" t="str">
        <f t="shared" si="10"/>
        <v>#DIV/0!</v>
      </c>
      <c r="AE344" s="58">
        <f t="shared" si="11"/>
        <v>0</v>
      </c>
      <c r="AF344" s="79">
        <f t="shared" si="12"/>
        <v>7162.384869</v>
      </c>
      <c r="AG344" s="80">
        <f t="shared" si="13"/>
        <v>-1193.525956</v>
      </c>
    </row>
    <row r="345" ht="15.75" customHeight="1">
      <c r="A345" s="69">
        <v>44863.625</v>
      </c>
      <c r="B345" s="70" t="s">
        <v>365</v>
      </c>
      <c r="C345" s="71">
        <v>0.7478</v>
      </c>
      <c r="D345" s="71">
        <v>0.1567</v>
      </c>
      <c r="E345" s="71">
        <v>0.0955</v>
      </c>
      <c r="F345" s="70">
        <v>1.34</v>
      </c>
      <c r="G345" s="70">
        <v>5.06</v>
      </c>
      <c r="H345" s="70">
        <v>8.09</v>
      </c>
      <c r="I345" s="87" t="s">
        <v>30</v>
      </c>
      <c r="J345" s="75">
        <v>74.78</v>
      </c>
      <c r="K345" s="75">
        <v>1.337255950788981</v>
      </c>
      <c r="L345" s="76">
        <v>1.0020520000000002</v>
      </c>
      <c r="M345" s="86">
        <f t="shared" ref="M345:N345" si="228">M344+1</f>
        <v>343</v>
      </c>
      <c r="N345" s="49">
        <f t="shared" si="228"/>
        <v>253</v>
      </c>
      <c r="O345" s="77">
        <f t="shared" si="1"/>
        <v>0.7376093294</v>
      </c>
      <c r="P345" s="52">
        <f t="shared" si="15"/>
        <v>15968.85891</v>
      </c>
      <c r="Q345" s="52">
        <f t="shared" si="2"/>
        <v>399.2214728</v>
      </c>
      <c r="R345" s="52">
        <f t="shared" si="16"/>
        <v>107071.8543</v>
      </c>
      <c r="S345" s="53">
        <f t="shared" si="227"/>
        <v>135.7353008</v>
      </c>
      <c r="T345" s="53">
        <f t="shared" si="17"/>
        <v>6104.594214</v>
      </c>
      <c r="U345" s="54">
        <f t="shared" si="4"/>
        <v>0.05701399547</v>
      </c>
      <c r="V345" s="78">
        <f t="shared" si="5"/>
        <v>0.6104594214</v>
      </c>
      <c r="W345" s="43"/>
      <c r="X345" s="43"/>
      <c r="Y345" s="43"/>
      <c r="Z345" s="43"/>
      <c r="AA345" s="43"/>
      <c r="AB345" s="43"/>
      <c r="AC345" s="57"/>
      <c r="AD345" s="58" t="str">
        <f t="shared" si="10"/>
        <v>#DIV/0!</v>
      </c>
      <c r="AE345" s="58">
        <f t="shared" si="11"/>
        <v>0</v>
      </c>
      <c r="AF345" s="79">
        <f t="shared" si="12"/>
        <v>7162.384869</v>
      </c>
      <c r="AG345" s="80">
        <f t="shared" si="13"/>
        <v>-1057.790655</v>
      </c>
    </row>
    <row r="346" ht="15.75" customHeight="1">
      <c r="A346" s="69">
        <v>44863.625</v>
      </c>
      <c r="B346" s="70" t="s">
        <v>366</v>
      </c>
      <c r="C346" s="71">
        <v>0.7966</v>
      </c>
      <c r="D346" s="71">
        <v>0.1223</v>
      </c>
      <c r="E346" s="71">
        <v>0.0811</v>
      </c>
      <c r="F346" s="70">
        <v>1.33</v>
      </c>
      <c r="G346" s="70">
        <v>5.09</v>
      </c>
      <c r="H346" s="70">
        <v>7.11</v>
      </c>
      <c r="I346" s="87" t="s">
        <v>30</v>
      </c>
      <c r="J346" s="75">
        <v>79.66</v>
      </c>
      <c r="K346" s="75">
        <v>1.2553351744915893</v>
      </c>
      <c r="L346" s="76">
        <v>1.0594780000000001</v>
      </c>
      <c r="M346" s="86">
        <f t="shared" ref="M346:N346" si="229">M345+1</f>
        <v>344</v>
      </c>
      <c r="N346" s="49">
        <f t="shared" si="229"/>
        <v>254</v>
      </c>
      <c r="O346" s="77">
        <f t="shared" si="1"/>
        <v>0.738372093</v>
      </c>
      <c r="P346" s="52">
        <f t="shared" si="15"/>
        <v>16104.59421</v>
      </c>
      <c r="Q346" s="52">
        <f t="shared" si="2"/>
        <v>402.6148554</v>
      </c>
      <c r="R346" s="52">
        <f t="shared" si="16"/>
        <v>107474.4691</v>
      </c>
      <c r="S346" s="53">
        <f t="shared" si="227"/>
        <v>132.8629023</v>
      </c>
      <c r="T346" s="53">
        <f t="shared" si="17"/>
        <v>6237.457116</v>
      </c>
      <c r="U346" s="54">
        <f t="shared" si="4"/>
        <v>0.0580366404</v>
      </c>
      <c r="V346" s="78">
        <f t="shared" si="5"/>
        <v>0.6237457116</v>
      </c>
      <c r="W346" s="43"/>
      <c r="X346" s="43"/>
      <c r="Y346" s="43"/>
      <c r="Z346" s="43"/>
      <c r="AA346" s="43"/>
      <c r="AB346" s="43"/>
      <c r="AC346" s="57"/>
      <c r="AD346" s="58" t="str">
        <f t="shared" si="10"/>
        <v>#DIV/0!</v>
      </c>
      <c r="AE346" s="58">
        <f t="shared" si="11"/>
        <v>0</v>
      </c>
      <c r="AF346" s="79">
        <f t="shared" si="12"/>
        <v>7162.384869</v>
      </c>
      <c r="AG346" s="80">
        <f t="shared" si="13"/>
        <v>-924.9277531</v>
      </c>
    </row>
    <row r="347" ht="15.75" customHeight="1">
      <c r="A347" s="69">
        <v>44863.625</v>
      </c>
      <c r="B347" s="70" t="s">
        <v>367</v>
      </c>
      <c r="C347" s="71">
        <v>0.7451</v>
      </c>
      <c r="D347" s="71">
        <v>0.1579</v>
      </c>
      <c r="E347" s="71">
        <v>0.0969</v>
      </c>
      <c r="F347" s="70">
        <v>1.46</v>
      </c>
      <c r="G347" s="70">
        <v>4.31</v>
      </c>
      <c r="H347" s="70">
        <v>6.4</v>
      </c>
      <c r="I347" s="87" t="s">
        <v>30</v>
      </c>
      <c r="J347" s="75">
        <v>74.51</v>
      </c>
      <c r="K347" s="75">
        <v>1.3421017313112331</v>
      </c>
      <c r="L347" s="76">
        <v>1.087846</v>
      </c>
      <c r="M347" s="86">
        <f t="shared" ref="M347:N347" si="230">M346+1</f>
        <v>345</v>
      </c>
      <c r="N347" s="49">
        <f t="shared" si="230"/>
        <v>255</v>
      </c>
      <c r="O347" s="77">
        <f t="shared" si="1"/>
        <v>0.7391304348</v>
      </c>
      <c r="P347" s="52">
        <f t="shared" si="15"/>
        <v>16237.45712</v>
      </c>
      <c r="Q347" s="52">
        <f t="shared" si="2"/>
        <v>405.9364279</v>
      </c>
      <c r="R347" s="52">
        <f t="shared" si="16"/>
        <v>107880.4055</v>
      </c>
      <c r="S347" s="53">
        <f t="shared" si="227"/>
        <v>186.7307568</v>
      </c>
      <c r="T347" s="53">
        <f t="shared" si="17"/>
        <v>6424.187873</v>
      </c>
      <c r="U347" s="54">
        <f t="shared" si="4"/>
        <v>0.05954916317</v>
      </c>
      <c r="V347" s="78">
        <f t="shared" si="5"/>
        <v>0.6424187873</v>
      </c>
      <c r="W347" s="43"/>
      <c r="X347" s="43"/>
      <c r="Y347" s="43"/>
      <c r="Z347" s="43"/>
      <c r="AA347" s="43"/>
      <c r="AB347" s="43"/>
      <c r="AC347" s="57"/>
      <c r="AD347" s="58" t="str">
        <f t="shared" si="10"/>
        <v>#DIV/0!</v>
      </c>
      <c r="AE347" s="58">
        <f t="shared" si="11"/>
        <v>0</v>
      </c>
      <c r="AF347" s="79">
        <f t="shared" si="12"/>
        <v>7162.384869</v>
      </c>
      <c r="AG347" s="80">
        <f t="shared" si="13"/>
        <v>-738.1969963</v>
      </c>
    </row>
    <row r="348" ht="15.75" customHeight="1">
      <c r="A348" s="69">
        <v>44864.520833333336</v>
      </c>
      <c r="B348" s="70" t="s">
        <v>368</v>
      </c>
      <c r="C348" s="71">
        <v>0.7094</v>
      </c>
      <c r="D348" s="71">
        <v>0.1775</v>
      </c>
      <c r="E348" s="71">
        <v>0.1129</v>
      </c>
      <c r="F348" s="70">
        <v>1.45</v>
      </c>
      <c r="G348" s="70">
        <v>4.57</v>
      </c>
      <c r="H348" s="70">
        <v>6.2</v>
      </c>
      <c r="I348" s="87" t="s">
        <v>30</v>
      </c>
      <c r="J348" s="75">
        <v>70.94</v>
      </c>
      <c r="K348" s="75">
        <v>1.40964195094446</v>
      </c>
      <c r="L348" s="76">
        <v>1.0286300000000002</v>
      </c>
      <c r="M348" s="86">
        <f t="shared" ref="M348:N348" si="231">M347+1</f>
        <v>346</v>
      </c>
      <c r="N348" s="49">
        <f t="shared" si="231"/>
        <v>256</v>
      </c>
      <c r="O348" s="77">
        <f t="shared" si="1"/>
        <v>0.7398843931</v>
      </c>
      <c r="P348" s="52">
        <f t="shared" si="15"/>
        <v>16424.18787</v>
      </c>
      <c r="Q348" s="52">
        <f t="shared" si="2"/>
        <v>410.6046968</v>
      </c>
      <c r="R348" s="52">
        <f t="shared" si="16"/>
        <v>108291.0102</v>
      </c>
      <c r="S348" s="53">
        <f t="shared" si="227"/>
        <v>184.7721136</v>
      </c>
      <c r="T348" s="53">
        <f t="shared" si="17"/>
        <v>6608.959987</v>
      </c>
      <c r="U348" s="54">
        <f t="shared" si="4"/>
        <v>0.06102962722</v>
      </c>
      <c r="V348" s="78">
        <f t="shared" si="5"/>
        <v>0.6608959987</v>
      </c>
      <c r="W348" s="43"/>
      <c r="X348" s="43"/>
      <c r="Y348" s="43"/>
      <c r="Z348" s="43"/>
      <c r="AA348" s="43"/>
      <c r="AB348" s="43"/>
      <c r="AC348" s="57"/>
      <c r="AD348" s="58" t="str">
        <f t="shared" si="10"/>
        <v>#DIV/0!</v>
      </c>
      <c r="AE348" s="58">
        <f t="shared" si="11"/>
        <v>0</v>
      </c>
      <c r="AF348" s="79">
        <f t="shared" si="12"/>
        <v>7162.384869</v>
      </c>
      <c r="AG348" s="80">
        <f t="shared" si="13"/>
        <v>-553.4248827</v>
      </c>
    </row>
    <row r="349" ht="15.75" customHeight="1">
      <c r="A349" s="69">
        <v>44864.583333333336</v>
      </c>
      <c r="B349" s="70" t="s">
        <v>369</v>
      </c>
      <c r="C349" s="71">
        <v>0.7817</v>
      </c>
      <c r="D349" s="71">
        <v>0.1402</v>
      </c>
      <c r="E349" s="71">
        <v>0.0781</v>
      </c>
      <c r="F349" s="70">
        <v>1.33</v>
      </c>
      <c r="G349" s="70">
        <v>5.48</v>
      </c>
      <c r="H349" s="70">
        <v>8.24</v>
      </c>
      <c r="I349" s="87" t="s">
        <v>30</v>
      </c>
      <c r="J349" s="75">
        <v>78.16999999999999</v>
      </c>
      <c r="K349" s="75">
        <v>1.2792631444288092</v>
      </c>
      <c r="L349" s="76">
        <v>1.039661</v>
      </c>
      <c r="M349" s="86">
        <f t="shared" ref="M349:N349" si="232">M348+1</f>
        <v>347</v>
      </c>
      <c r="N349" s="49">
        <f t="shared" si="232"/>
        <v>257</v>
      </c>
      <c r="O349" s="77">
        <f t="shared" si="1"/>
        <v>0.7406340058</v>
      </c>
      <c r="P349" s="52">
        <f t="shared" si="15"/>
        <v>16608.95999</v>
      </c>
      <c r="Q349" s="52">
        <f t="shared" si="2"/>
        <v>415.2239997</v>
      </c>
      <c r="R349" s="52">
        <f t="shared" si="16"/>
        <v>108706.2342</v>
      </c>
      <c r="S349" s="53">
        <f t="shared" si="227"/>
        <v>137.0239199</v>
      </c>
      <c r="T349" s="53">
        <f t="shared" si="17"/>
        <v>6745.983907</v>
      </c>
      <c r="U349" s="54">
        <f t="shared" si="4"/>
        <v>0.06205701038</v>
      </c>
      <c r="V349" s="78">
        <f t="shared" si="5"/>
        <v>0.6745983907</v>
      </c>
      <c r="W349" s="43"/>
      <c r="X349" s="43"/>
      <c r="Y349" s="43"/>
      <c r="Z349" s="43"/>
      <c r="AA349" s="43"/>
      <c r="AB349" s="43"/>
      <c r="AC349" s="57"/>
      <c r="AD349" s="58" t="str">
        <f t="shared" si="10"/>
        <v>#DIV/0!</v>
      </c>
      <c r="AE349" s="58">
        <f t="shared" si="11"/>
        <v>0</v>
      </c>
      <c r="AF349" s="79">
        <f t="shared" si="12"/>
        <v>7162.384869</v>
      </c>
      <c r="AG349" s="80">
        <f t="shared" si="13"/>
        <v>-416.4009628</v>
      </c>
    </row>
    <row r="350" ht="15.75" customHeight="1">
      <c r="A350" s="69">
        <v>44864.791666666664</v>
      </c>
      <c r="B350" s="70" t="s">
        <v>370</v>
      </c>
      <c r="C350" s="71">
        <v>0.7595</v>
      </c>
      <c r="D350" s="71">
        <v>0.1556</v>
      </c>
      <c r="E350" s="71">
        <v>0.0848</v>
      </c>
      <c r="F350" s="70">
        <v>1.34</v>
      </c>
      <c r="G350" s="70">
        <v>4.72</v>
      </c>
      <c r="H350" s="70">
        <v>7.66</v>
      </c>
      <c r="I350" s="87" t="s">
        <v>30</v>
      </c>
      <c r="J350" s="75">
        <v>75.94999999999999</v>
      </c>
      <c r="K350" s="75">
        <v>1.3166556945358792</v>
      </c>
      <c r="L350" s="76">
        <v>1.0177299999999998</v>
      </c>
      <c r="M350" s="86">
        <f t="shared" ref="M350:N350" si="233">M349+1</f>
        <v>348</v>
      </c>
      <c r="N350" s="49">
        <f t="shared" si="233"/>
        <v>258</v>
      </c>
      <c r="O350" s="77">
        <f t="shared" si="1"/>
        <v>0.7413793103</v>
      </c>
      <c r="P350" s="52">
        <f t="shared" si="15"/>
        <v>16745.98391</v>
      </c>
      <c r="Q350" s="52">
        <f t="shared" si="2"/>
        <v>418.6495977</v>
      </c>
      <c r="R350" s="52">
        <f t="shared" si="16"/>
        <v>109124.8838</v>
      </c>
      <c r="S350" s="53">
        <f t="shared" si="227"/>
        <v>142.3408632</v>
      </c>
      <c r="T350" s="53">
        <f t="shared" si="17"/>
        <v>6888.32477</v>
      </c>
      <c r="U350" s="54">
        <f t="shared" si="4"/>
        <v>0.06312331823</v>
      </c>
      <c r="V350" s="78">
        <f t="shared" si="5"/>
        <v>0.688832477</v>
      </c>
      <c r="W350" s="43"/>
      <c r="X350" s="43"/>
      <c r="Y350" s="43"/>
      <c r="Z350" s="43"/>
      <c r="AA350" s="43"/>
      <c r="AB350" s="43"/>
      <c r="AC350" s="57"/>
      <c r="AD350" s="58" t="str">
        <f t="shared" si="10"/>
        <v>#DIV/0!</v>
      </c>
      <c r="AE350" s="58">
        <f t="shared" si="11"/>
        <v>0</v>
      </c>
      <c r="AF350" s="79">
        <f t="shared" si="12"/>
        <v>7162.384869</v>
      </c>
      <c r="AG350" s="80">
        <f t="shared" si="13"/>
        <v>-274.0600996</v>
      </c>
    </row>
    <row r="351" ht="15.75" customHeight="1">
      <c r="A351" s="69">
        <v>44864.791666666664</v>
      </c>
      <c r="B351" s="70" t="s">
        <v>371</v>
      </c>
      <c r="C351" s="71">
        <v>0.7218</v>
      </c>
      <c r="D351" s="71">
        <v>0.155</v>
      </c>
      <c r="E351" s="71">
        <v>0.1232</v>
      </c>
      <c r="F351" s="70">
        <v>1.55</v>
      </c>
      <c r="G351" s="70">
        <v>4.22</v>
      </c>
      <c r="H351" s="70">
        <v>4.89</v>
      </c>
      <c r="I351" s="87" t="s">
        <v>30</v>
      </c>
      <c r="J351" s="75">
        <v>72.17999999999999</v>
      </c>
      <c r="K351" s="75">
        <v>1.3854253255749518</v>
      </c>
      <c r="L351" s="76">
        <v>1.1187899999999997</v>
      </c>
      <c r="M351" s="86">
        <f t="shared" ref="M351:N351" si="234">M350+1</f>
        <v>349</v>
      </c>
      <c r="N351" s="49">
        <f t="shared" si="234"/>
        <v>259</v>
      </c>
      <c r="O351" s="77">
        <f t="shared" si="1"/>
        <v>0.7421203438</v>
      </c>
      <c r="P351" s="52">
        <f t="shared" si="15"/>
        <v>16888.32477</v>
      </c>
      <c r="Q351" s="52">
        <f t="shared" si="2"/>
        <v>422.2081192</v>
      </c>
      <c r="R351" s="52">
        <f t="shared" si="16"/>
        <v>109547.092</v>
      </c>
      <c r="S351" s="53">
        <f t="shared" si="227"/>
        <v>232.2144656</v>
      </c>
      <c r="T351" s="53">
        <f t="shared" si="17"/>
        <v>7120.539235</v>
      </c>
      <c r="U351" s="54">
        <f t="shared" si="4"/>
        <v>0.06499980153</v>
      </c>
      <c r="V351" s="78">
        <f t="shared" si="5"/>
        <v>0.7120539235</v>
      </c>
      <c r="W351" s="43"/>
      <c r="X351" s="43"/>
      <c r="Y351" s="43"/>
      <c r="Z351" s="43"/>
      <c r="AA351" s="43"/>
      <c r="AB351" s="43"/>
      <c r="AC351" s="57"/>
      <c r="AD351" s="58" t="str">
        <f t="shared" si="10"/>
        <v>#DIV/0!</v>
      </c>
      <c r="AE351" s="58">
        <f t="shared" si="11"/>
        <v>0</v>
      </c>
      <c r="AF351" s="79">
        <f t="shared" si="12"/>
        <v>7162.384869</v>
      </c>
      <c r="AG351" s="80">
        <f t="shared" si="13"/>
        <v>-41.84563402</v>
      </c>
    </row>
    <row r="352" ht="15.75" customHeight="1">
      <c r="A352" s="69">
        <v>44866.291666666664</v>
      </c>
      <c r="B352" s="70" t="s">
        <v>372</v>
      </c>
      <c r="C352" s="71">
        <v>0.8141</v>
      </c>
      <c r="D352" s="71">
        <v>0.1295</v>
      </c>
      <c r="E352" s="71">
        <v>0.0564</v>
      </c>
      <c r="F352" s="70">
        <v>1.32</v>
      </c>
      <c r="G352" s="70">
        <v>4.77</v>
      </c>
      <c r="H352" s="70">
        <v>7.76</v>
      </c>
      <c r="I352" s="87" t="s">
        <v>30</v>
      </c>
      <c r="J352" s="75">
        <v>81.41000000000001</v>
      </c>
      <c r="K352" s="75">
        <v>1.228350325512836</v>
      </c>
      <c r="L352" s="76">
        <v>1.0746120000000001</v>
      </c>
      <c r="M352" s="86">
        <f t="shared" ref="M352:N352" si="235">M351+1</f>
        <v>350</v>
      </c>
      <c r="N352" s="49">
        <f t="shared" si="235"/>
        <v>260</v>
      </c>
      <c r="O352" s="77">
        <f t="shared" si="1"/>
        <v>0.7428571429</v>
      </c>
      <c r="P352" s="52">
        <f t="shared" si="15"/>
        <v>17120.53924</v>
      </c>
      <c r="Q352" s="52">
        <f t="shared" si="2"/>
        <v>428.0134809</v>
      </c>
      <c r="R352" s="52">
        <f t="shared" si="16"/>
        <v>109975.1054</v>
      </c>
      <c r="S352" s="53">
        <f t="shared" si="227"/>
        <v>136.9643139</v>
      </c>
      <c r="T352" s="53">
        <f t="shared" si="17"/>
        <v>7257.503549</v>
      </c>
      <c r="U352" s="54">
        <f t="shared" si="4"/>
        <v>0.06599223997</v>
      </c>
      <c r="V352" s="78">
        <f t="shared" si="5"/>
        <v>0.7257503549</v>
      </c>
      <c r="W352" s="43"/>
      <c r="X352" s="43"/>
      <c r="Y352" s="43"/>
      <c r="Z352" s="43"/>
      <c r="AA352" s="43"/>
      <c r="AB352" s="43"/>
      <c r="AC352" s="57"/>
      <c r="AD352" s="58" t="str">
        <f t="shared" si="10"/>
        <v>#DIV/0!</v>
      </c>
      <c r="AE352" s="58">
        <f t="shared" si="11"/>
        <v>0</v>
      </c>
      <c r="AF352" s="79">
        <f t="shared" si="12"/>
        <v>7257.503549</v>
      </c>
      <c r="AG352" s="80">
        <f t="shared" si="13"/>
        <v>0</v>
      </c>
    </row>
    <row r="353" ht="15.75" customHeight="1">
      <c r="A353" s="69">
        <v>44867.791666666664</v>
      </c>
      <c r="B353" s="70" t="s">
        <v>373</v>
      </c>
      <c r="C353" s="71">
        <v>0.8591</v>
      </c>
      <c r="D353" s="71">
        <v>0.0976</v>
      </c>
      <c r="E353" s="71">
        <v>0.0432</v>
      </c>
      <c r="F353" s="70">
        <v>1.19</v>
      </c>
      <c r="G353" s="70">
        <v>6.22</v>
      </c>
      <c r="H353" s="70">
        <v>11.34</v>
      </c>
      <c r="I353" s="87" t="s">
        <v>30</v>
      </c>
      <c r="J353" s="75">
        <v>85.91</v>
      </c>
      <c r="K353" s="75">
        <v>1.1640088464672331</v>
      </c>
      <c r="L353" s="76">
        <v>1.022329</v>
      </c>
      <c r="M353" s="86">
        <f t="shared" ref="M353:N353" si="236">M352+1</f>
        <v>351</v>
      </c>
      <c r="N353" s="49">
        <f t="shared" si="236"/>
        <v>261</v>
      </c>
      <c r="O353" s="77">
        <f t="shared" si="1"/>
        <v>0.7435897436</v>
      </c>
      <c r="P353" s="52">
        <f t="shared" si="15"/>
        <v>17257.50355</v>
      </c>
      <c r="Q353" s="52">
        <f t="shared" si="2"/>
        <v>431.4375887</v>
      </c>
      <c r="R353" s="52">
        <f t="shared" si="16"/>
        <v>110406.543</v>
      </c>
      <c r="S353" s="53">
        <f t="shared" si="227"/>
        <v>81.97314186</v>
      </c>
      <c r="T353" s="53">
        <f t="shared" si="17"/>
        <v>7339.476691</v>
      </c>
      <c r="U353" s="54">
        <f t="shared" si="4"/>
        <v>0.06647682728</v>
      </c>
      <c r="V353" s="78">
        <f t="shared" si="5"/>
        <v>0.7339476691</v>
      </c>
      <c r="W353" s="43"/>
      <c r="X353" s="43"/>
      <c r="Y353" s="43"/>
      <c r="Z353" s="43"/>
      <c r="AA353" s="43"/>
      <c r="AB353" s="43"/>
      <c r="AC353" s="57"/>
      <c r="AD353" s="58" t="str">
        <f t="shared" si="10"/>
        <v>#DIV/0!</v>
      </c>
      <c r="AE353" s="58">
        <f t="shared" si="11"/>
        <v>0</v>
      </c>
      <c r="AF353" s="79">
        <f t="shared" si="12"/>
        <v>7339.476691</v>
      </c>
      <c r="AG353" s="80">
        <f t="shared" si="13"/>
        <v>0</v>
      </c>
    </row>
    <row r="354" ht="15.75" customHeight="1">
      <c r="A354" s="69">
        <v>44870.25</v>
      </c>
      <c r="B354" s="70" t="s">
        <v>374</v>
      </c>
      <c r="C354" s="71">
        <v>0.7555</v>
      </c>
      <c r="D354" s="71">
        <v>0.1558</v>
      </c>
      <c r="E354" s="71">
        <v>0.0887</v>
      </c>
      <c r="F354" s="70">
        <v>1.35</v>
      </c>
      <c r="G354" s="70">
        <v>5.05</v>
      </c>
      <c r="H354" s="70">
        <v>8.08</v>
      </c>
      <c r="I354" s="87" t="s">
        <v>30</v>
      </c>
      <c r="J354" s="75">
        <v>75.55</v>
      </c>
      <c r="K354" s="75">
        <v>1.3236267372600927</v>
      </c>
      <c r="L354" s="76">
        <v>1.019925</v>
      </c>
      <c r="M354" s="86">
        <f t="shared" ref="M354:N354" si="237">M353+1</f>
        <v>352</v>
      </c>
      <c r="N354" s="49">
        <f t="shared" si="237"/>
        <v>262</v>
      </c>
      <c r="O354" s="77">
        <f t="shared" si="1"/>
        <v>0.7443181818</v>
      </c>
      <c r="P354" s="52">
        <f t="shared" si="15"/>
        <v>17339.47669</v>
      </c>
      <c r="Q354" s="52">
        <f t="shared" si="2"/>
        <v>433.4869173</v>
      </c>
      <c r="R354" s="52">
        <f t="shared" si="16"/>
        <v>110840.0299</v>
      </c>
      <c r="S354" s="53">
        <f t="shared" si="227"/>
        <v>151.720421</v>
      </c>
      <c r="T354" s="53">
        <f t="shared" si="17"/>
        <v>7491.197112</v>
      </c>
      <c r="U354" s="54">
        <f t="shared" si="4"/>
        <v>0.06758566482</v>
      </c>
      <c r="V354" s="78">
        <f t="shared" si="5"/>
        <v>0.7491197112</v>
      </c>
      <c r="W354" s="43"/>
      <c r="X354" s="43"/>
      <c r="Y354" s="43"/>
      <c r="Z354" s="43"/>
      <c r="AA354" s="43"/>
      <c r="AB354" s="43"/>
      <c r="AC354" s="57"/>
      <c r="AD354" s="58" t="str">
        <f t="shared" si="10"/>
        <v>#DIV/0!</v>
      </c>
      <c r="AE354" s="58">
        <f t="shared" si="11"/>
        <v>0</v>
      </c>
      <c r="AF354" s="79">
        <f t="shared" si="12"/>
        <v>7491.197112</v>
      </c>
      <c r="AG354" s="80">
        <f t="shared" si="13"/>
        <v>0</v>
      </c>
    </row>
    <row r="355" ht="15.75" customHeight="1">
      <c r="A355" s="69">
        <v>44870.583333333336</v>
      </c>
      <c r="B355" s="70" t="s">
        <v>375</v>
      </c>
      <c r="C355" s="71">
        <v>0.7476</v>
      </c>
      <c r="D355" s="71">
        <v>0.16</v>
      </c>
      <c r="E355" s="71">
        <v>0.0924</v>
      </c>
      <c r="F355" s="70">
        <v>1.42</v>
      </c>
      <c r="G355" s="70">
        <v>4.31</v>
      </c>
      <c r="H355" s="70">
        <v>5.91</v>
      </c>
      <c r="I355" s="87" t="s">
        <v>30</v>
      </c>
      <c r="J355" s="75">
        <v>74.76</v>
      </c>
      <c r="K355" s="75">
        <v>1.337613697164259</v>
      </c>
      <c r="L355" s="76">
        <v>1.0615919999999999</v>
      </c>
      <c r="M355" s="86">
        <f t="shared" ref="M355:N355" si="238">M354+1</f>
        <v>353</v>
      </c>
      <c r="N355" s="49">
        <f t="shared" si="238"/>
        <v>263</v>
      </c>
      <c r="O355" s="77">
        <f t="shared" si="1"/>
        <v>0.7450424929</v>
      </c>
      <c r="P355" s="52">
        <f t="shared" si="15"/>
        <v>17491.19711</v>
      </c>
      <c r="Q355" s="52">
        <f t="shared" si="2"/>
        <v>437.2799278</v>
      </c>
      <c r="R355" s="52">
        <f t="shared" si="16"/>
        <v>111277.3099</v>
      </c>
      <c r="S355" s="53">
        <f t="shared" si="227"/>
        <v>183.6575697</v>
      </c>
      <c r="T355" s="53">
        <f t="shared" si="17"/>
        <v>7674.854682</v>
      </c>
      <c r="U355" s="54">
        <f t="shared" si="4"/>
        <v>0.06897052679</v>
      </c>
      <c r="V355" s="78">
        <f t="shared" si="5"/>
        <v>0.7674854682</v>
      </c>
      <c r="W355" s="43"/>
      <c r="X355" s="43"/>
      <c r="Y355" s="43"/>
      <c r="Z355" s="43"/>
      <c r="AA355" s="43"/>
      <c r="AB355" s="43"/>
      <c r="AC355" s="57"/>
      <c r="AD355" s="58" t="str">
        <f t="shared" si="10"/>
        <v>#DIV/0!</v>
      </c>
      <c r="AE355" s="58">
        <f t="shared" si="11"/>
        <v>0</v>
      </c>
      <c r="AF355" s="79">
        <f t="shared" si="12"/>
        <v>7674.854682</v>
      </c>
      <c r="AG355" s="80">
        <f t="shared" si="13"/>
        <v>0</v>
      </c>
    </row>
    <row r="356" ht="15.75" customHeight="1">
      <c r="A356" s="69">
        <v>44870.791666666664</v>
      </c>
      <c r="B356" s="70" t="s">
        <v>376</v>
      </c>
      <c r="C356" s="71">
        <v>0.7608</v>
      </c>
      <c r="D356" s="71">
        <v>0.1654</v>
      </c>
      <c r="E356" s="71">
        <v>0.0738</v>
      </c>
      <c r="F356" s="70">
        <v>1.43</v>
      </c>
      <c r="G356" s="70">
        <v>4.19</v>
      </c>
      <c r="H356" s="70">
        <v>7.22</v>
      </c>
      <c r="I356" s="87" t="s">
        <v>30</v>
      </c>
      <c r="J356" s="75">
        <v>76.08</v>
      </c>
      <c r="K356" s="75">
        <v>1.3144058885383807</v>
      </c>
      <c r="L356" s="76">
        <v>1.087944</v>
      </c>
      <c r="M356" s="86">
        <f t="shared" ref="M356:N356" si="239">M355+1</f>
        <v>354</v>
      </c>
      <c r="N356" s="49">
        <f t="shared" si="239"/>
        <v>264</v>
      </c>
      <c r="O356" s="77">
        <f t="shared" si="1"/>
        <v>0.7457627119</v>
      </c>
      <c r="P356" s="52">
        <f t="shared" si="15"/>
        <v>17674.85468</v>
      </c>
      <c r="Q356" s="52">
        <f t="shared" si="2"/>
        <v>441.871367</v>
      </c>
      <c r="R356" s="52">
        <f t="shared" si="16"/>
        <v>111719.1812</v>
      </c>
      <c r="S356" s="53">
        <f t="shared" si="227"/>
        <v>190.0046878</v>
      </c>
      <c r="T356" s="53">
        <f t="shared" si="17"/>
        <v>7864.85937</v>
      </c>
      <c r="U356" s="54">
        <f t="shared" si="4"/>
        <v>0.07039846947</v>
      </c>
      <c r="V356" s="78">
        <f t="shared" si="5"/>
        <v>0.786485937</v>
      </c>
      <c r="W356" s="43"/>
      <c r="X356" s="43"/>
      <c r="Y356" s="43"/>
      <c r="Z356" s="43"/>
      <c r="AA356" s="43"/>
      <c r="AB356" s="43"/>
      <c r="AC356" s="57"/>
      <c r="AD356" s="58" t="str">
        <f t="shared" si="10"/>
        <v>#DIV/0!</v>
      </c>
      <c r="AE356" s="58">
        <f t="shared" si="11"/>
        <v>0</v>
      </c>
      <c r="AF356" s="79">
        <f t="shared" si="12"/>
        <v>7864.85937</v>
      </c>
      <c r="AG356" s="80">
        <f t="shared" si="13"/>
        <v>0</v>
      </c>
    </row>
    <row r="357" ht="15.75" customHeight="1">
      <c r="A357" s="69">
        <v>44870.791666666664</v>
      </c>
      <c r="B357" s="70" t="s">
        <v>377</v>
      </c>
      <c r="C357" s="71">
        <v>0.7791</v>
      </c>
      <c r="D357" s="71">
        <v>0.1348</v>
      </c>
      <c r="E357" s="71">
        <v>0.0861</v>
      </c>
      <c r="F357" s="70">
        <v>1.4</v>
      </c>
      <c r="G357" s="70">
        <v>4.84</v>
      </c>
      <c r="H357" s="70">
        <v>6.0</v>
      </c>
      <c r="I357" s="87" t="s">
        <v>30</v>
      </c>
      <c r="J357" s="75">
        <v>77.91</v>
      </c>
      <c r="K357" s="75">
        <v>1.283532280836863</v>
      </c>
      <c r="L357" s="76">
        <v>1.09074</v>
      </c>
      <c r="M357" s="86">
        <f t="shared" ref="M357:N357" si="240">M356+1</f>
        <v>355</v>
      </c>
      <c r="N357" s="49">
        <f t="shared" si="240"/>
        <v>265</v>
      </c>
      <c r="O357" s="77">
        <f t="shared" si="1"/>
        <v>0.7464788732</v>
      </c>
      <c r="P357" s="52">
        <f t="shared" si="15"/>
        <v>17864.85937</v>
      </c>
      <c r="Q357" s="52">
        <f t="shared" si="2"/>
        <v>446.6214842</v>
      </c>
      <c r="R357" s="52">
        <f t="shared" si="16"/>
        <v>112165.8027</v>
      </c>
      <c r="S357" s="53">
        <f t="shared" si="227"/>
        <v>178.6485937</v>
      </c>
      <c r="T357" s="53">
        <f t="shared" si="17"/>
        <v>8043.507963</v>
      </c>
      <c r="U357" s="54">
        <f t="shared" si="4"/>
        <v>0.07171087593</v>
      </c>
      <c r="V357" s="78">
        <f t="shared" si="5"/>
        <v>0.8043507963</v>
      </c>
      <c r="W357" s="43"/>
      <c r="X357" s="43"/>
      <c r="Y357" s="43"/>
      <c r="Z357" s="43"/>
      <c r="AA357" s="43"/>
      <c r="AB357" s="43"/>
      <c r="AC357" s="57"/>
      <c r="AD357" s="58" t="str">
        <f t="shared" si="10"/>
        <v>#DIV/0!</v>
      </c>
      <c r="AE357" s="58">
        <f t="shared" si="11"/>
        <v>0</v>
      </c>
      <c r="AF357" s="79">
        <f t="shared" si="12"/>
        <v>8043.507963</v>
      </c>
      <c r="AG357" s="80">
        <f t="shared" si="13"/>
        <v>0</v>
      </c>
    </row>
    <row r="358" ht="15.75" customHeight="1">
      <c r="A358" s="69">
        <v>44870.791666666664</v>
      </c>
      <c r="B358" s="70" t="s">
        <v>378</v>
      </c>
      <c r="C358" s="71">
        <v>0.7207</v>
      </c>
      <c r="D358" s="71">
        <v>0.1807</v>
      </c>
      <c r="E358" s="71">
        <v>0.0987</v>
      </c>
      <c r="F358" s="70">
        <v>1.56</v>
      </c>
      <c r="G358" s="70">
        <v>3.8</v>
      </c>
      <c r="H358" s="70">
        <v>5.58</v>
      </c>
      <c r="I358" s="87" t="s">
        <v>30</v>
      </c>
      <c r="J358" s="75">
        <v>72.07</v>
      </c>
      <c r="K358" s="75">
        <v>1.3875398917718886</v>
      </c>
      <c r="L358" s="76">
        <v>1.1242919999999998</v>
      </c>
      <c r="M358" s="86">
        <f t="shared" ref="M358:N358" si="241">M357+1</f>
        <v>356</v>
      </c>
      <c r="N358" s="49">
        <f t="shared" si="241"/>
        <v>266</v>
      </c>
      <c r="O358" s="77">
        <f t="shared" si="1"/>
        <v>0.7471910112</v>
      </c>
      <c r="P358" s="52">
        <f t="shared" si="15"/>
        <v>18043.50796</v>
      </c>
      <c r="Q358" s="52">
        <f t="shared" si="2"/>
        <v>451.0876991</v>
      </c>
      <c r="R358" s="52">
        <f t="shared" si="16"/>
        <v>112616.8904</v>
      </c>
      <c r="S358" s="53">
        <f t="shared" si="227"/>
        <v>252.6091115</v>
      </c>
      <c r="T358" s="53">
        <f t="shared" si="17"/>
        <v>8296.117075</v>
      </c>
      <c r="U358" s="54">
        <f t="shared" si="4"/>
        <v>0.07366672125</v>
      </c>
      <c r="V358" s="78">
        <f t="shared" si="5"/>
        <v>0.8296117075</v>
      </c>
      <c r="W358" s="43"/>
      <c r="X358" s="43"/>
      <c r="Y358" s="43"/>
      <c r="Z358" s="43"/>
      <c r="AA358" s="43"/>
      <c r="AB358" s="43"/>
      <c r="AC358" s="57"/>
      <c r="AD358" s="58" t="str">
        <f t="shared" si="10"/>
        <v>#DIV/0!</v>
      </c>
      <c r="AE358" s="58">
        <f t="shared" si="11"/>
        <v>0</v>
      </c>
      <c r="AF358" s="79">
        <f t="shared" si="12"/>
        <v>8296.117075</v>
      </c>
      <c r="AG358" s="80">
        <f t="shared" si="13"/>
        <v>0</v>
      </c>
    </row>
    <row r="359" ht="15.75" customHeight="1">
      <c r="A359" s="69">
        <v>44871.0</v>
      </c>
      <c r="B359" s="70" t="s">
        <v>379</v>
      </c>
      <c r="C359" s="71">
        <v>0.6949</v>
      </c>
      <c r="D359" s="71">
        <v>0.1906</v>
      </c>
      <c r="E359" s="71">
        <v>0.1145</v>
      </c>
      <c r="F359" s="70">
        <v>1.78</v>
      </c>
      <c r="G359" s="70">
        <v>3.61</v>
      </c>
      <c r="H359" s="70">
        <v>4.48</v>
      </c>
      <c r="I359" s="87" t="s">
        <v>30</v>
      </c>
      <c r="J359" s="75">
        <v>69.49</v>
      </c>
      <c r="K359" s="75">
        <v>1.4390559792775939</v>
      </c>
      <c r="L359" s="76">
        <v>1.236922</v>
      </c>
      <c r="M359" s="86">
        <f t="shared" ref="M359:N359" si="242">M358+1</f>
        <v>357</v>
      </c>
      <c r="N359" s="49">
        <f t="shared" si="242"/>
        <v>267</v>
      </c>
      <c r="O359" s="77">
        <f t="shared" si="1"/>
        <v>0.7478991597</v>
      </c>
      <c r="P359" s="52">
        <f t="shared" si="15"/>
        <v>18296.11707</v>
      </c>
      <c r="Q359" s="52">
        <f t="shared" si="2"/>
        <v>457.4029269</v>
      </c>
      <c r="R359" s="52">
        <f t="shared" si="16"/>
        <v>113074.2934</v>
      </c>
      <c r="S359" s="53">
        <f t="shared" si="227"/>
        <v>356.774283</v>
      </c>
      <c r="T359" s="53">
        <f t="shared" si="17"/>
        <v>8652.891358</v>
      </c>
      <c r="U359" s="54">
        <f t="shared" si="4"/>
        <v>0.07652394812</v>
      </c>
      <c r="V359" s="78">
        <f t="shared" si="5"/>
        <v>0.8652891358</v>
      </c>
      <c r="W359" s="43"/>
      <c r="X359" s="43"/>
      <c r="Y359" s="43"/>
      <c r="Z359" s="43"/>
      <c r="AA359" s="43"/>
      <c r="AB359" s="43"/>
      <c r="AC359" s="57"/>
      <c r="AD359" s="58" t="str">
        <f t="shared" si="10"/>
        <v>#DIV/0!</v>
      </c>
      <c r="AE359" s="58">
        <f t="shared" si="11"/>
        <v>0</v>
      </c>
      <c r="AF359" s="79">
        <f t="shared" si="12"/>
        <v>8652.891358</v>
      </c>
      <c r="AG359" s="80">
        <f t="shared" si="13"/>
        <v>0</v>
      </c>
    </row>
    <row r="360" ht="15.75" customHeight="1">
      <c r="A360" s="69">
        <v>44871.458333333336</v>
      </c>
      <c r="B360" s="70" t="s">
        <v>380</v>
      </c>
      <c r="C360" s="71">
        <v>0.7758</v>
      </c>
      <c r="D360" s="71">
        <v>0.1525</v>
      </c>
      <c r="E360" s="71">
        <v>0.0717</v>
      </c>
      <c r="F360" s="70">
        <v>1.3</v>
      </c>
      <c r="G360" s="70">
        <v>4.86</v>
      </c>
      <c r="H360" s="70">
        <v>8.45</v>
      </c>
      <c r="I360" s="87" t="s">
        <v>30</v>
      </c>
      <c r="J360" s="75">
        <v>77.58</v>
      </c>
      <c r="K360" s="75">
        <v>1.288992008249549</v>
      </c>
      <c r="L360" s="76">
        <v>1.00854</v>
      </c>
      <c r="M360" s="86">
        <f t="shared" ref="M360:N360" si="243">M359+1</f>
        <v>358</v>
      </c>
      <c r="N360" s="49">
        <f t="shared" si="243"/>
        <v>268</v>
      </c>
      <c r="O360" s="77">
        <f t="shared" si="1"/>
        <v>0.748603352</v>
      </c>
      <c r="P360" s="52">
        <f t="shared" si="15"/>
        <v>18652.89136</v>
      </c>
      <c r="Q360" s="52">
        <f t="shared" si="2"/>
        <v>466.3222839</v>
      </c>
      <c r="R360" s="52">
        <f t="shared" si="16"/>
        <v>113540.6156</v>
      </c>
      <c r="S360" s="53">
        <f t="shared" si="227"/>
        <v>139.8966852</v>
      </c>
      <c r="T360" s="53">
        <f t="shared" si="17"/>
        <v>8792.788043</v>
      </c>
      <c r="U360" s="54">
        <f t="shared" si="4"/>
        <v>0.07744178586</v>
      </c>
      <c r="V360" s="78">
        <f t="shared" si="5"/>
        <v>0.8792788043</v>
      </c>
      <c r="W360" s="43"/>
      <c r="X360" s="43"/>
      <c r="Y360" s="43"/>
      <c r="Z360" s="43"/>
      <c r="AA360" s="43"/>
      <c r="AB360" s="43"/>
      <c r="AC360" s="57"/>
      <c r="AD360" s="58" t="str">
        <f t="shared" si="10"/>
        <v>#DIV/0!</v>
      </c>
      <c r="AE360" s="58">
        <f t="shared" si="11"/>
        <v>0</v>
      </c>
      <c r="AF360" s="79">
        <f t="shared" si="12"/>
        <v>8792.788043</v>
      </c>
      <c r="AG360" s="80">
        <f t="shared" si="13"/>
        <v>0</v>
      </c>
    </row>
    <row r="361" ht="15.75" customHeight="1">
      <c r="A361" s="69">
        <v>44871.583333333336</v>
      </c>
      <c r="B361" s="70" t="s">
        <v>381</v>
      </c>
      <c r="C361" s="71">
        <v>0.7415</v>
      </c>
      <c r="D361" s="71">
        <v>0.1564</v>
      </c>
      <c r="E361" s="71">
        <v>0.102</v>
      </c>
      <c r="F361" s="70">
        <v>1.36</v>
      </c>
      <c r="G361" s="70">
        <v>4.88</v>
      </c>
      <c r="H361" s="70">
        <v>7.25</v>
      </c>
      <c r="I361" s="87" t="s">
        <v>30</v>
      </c>
      <c r="J361" s="75">
        <v>74.15</v>
      </c>
      <c r="K361" s="75">
        <v>1.3486176668914363</v>
      </c>
      <c r="L361" s="76">
        <v>1.00844</v>
      </c>
      <c r="M361" s="86">
        <f t="shared" ref="M361:N361" si="244">M360+1</f>
        <v>359</v>
      </c>
      <c r="N361" s="49">
        <f t="shared" si="244"/>
        <v>269</v>
      </c>
      <c r="O361" s="77">
        <f t="shared" si="1"/>
        <v>0.7493036212</v>
      </c>
      <c r="P361" s="52">
        <f t="shared" si="15"/>
        <v>18792.78804</v>
      </c>
      <c r="Q361" s="52">
        <f t="shared" si="2"/>
        <v>469.8197011</v>
      </c>
      <c r="R361" s="52">
        <f t="shared" si="16"/>
        <v>114010.4353</v>
      </c>
      <c r="S361" s="53">
        <f t="shared" si="227"/>
        <v>169.1350924</v>
      </c>
      <c r="T361" s="53">
        <f t="shared" si="17"/>
        <v>8961.923135</v>
      </c>
      <c r="U361" s="54">
        <f t="shared" si="4"/>
        <v>0.07860616538</v>
      </c>
      <c r="V361" s="78">
        <f t="shared" si="5"/>
        <v>0.8961923135</v>
      </c>
      <c r="W361" s="43"/>
      <c r="X361" s="43"/>
      <c r="Y361" s="43"/>
      <c r="Z361" s="43"/>
      <c r="AA361" s="43"/>
      <c r="AB361" s="43"/>
      <c r="AC361" s="57"/>
      <c r="AD361" s="58" t="str">
        <f t="shared" si="10"/>
        <v>#DIV/0!</v>
      </c>
      <c r="AE361" s="58">
        <f t="shared" si="11"/>
        <v>0</v>
      </c>
      <c r="AF361" s="79">
        <f t="shared" si="12"/>
        <v>8961.923135</v>
      </c>
      <c r="AG361" s="80">
        <f t="shared" si="13"/>
        <v>0</v>
      </c>
    </row>
    <row r="362" ht="15.75" customHeight="1">
      <c r="A362" s="69">
        <v>44871.666666666664</v>
      </c>
      <c r="B362" s="70" t="s">
        <v>382</v>
      </c>
      <c r="C362" s="71">
        <v>0.8623</v>
      </c>
      <c r="D362" s="71">
        <v>0.0881</v>
      </c>
      <c r="E362" s="71">
        <v>0.0496</v>
      </c>
      <c r="F362" s="70">
        <v>1.22</v>
      </c>
      <c r="G362" s="70">
        <v>6.8</v>
      </c>
      <c r="H362" s="70">
        <v>10.09</v>
      </c>
      <c r="I362" s="87" t="s">
        <v>30</v>
      </c>
      <c r="J362" s="75">
        <v>86.22999999999999</v>
      </c>
      <c r="K362" s="75">
        <v>1.1596892032935175</v>
      </c>
      <c r="L362" s="76">
        <v>1.0520059999999998</v>
      </c>
      <c r="M362" s="86">
        <f t="shared" ref="M362:N362" si="245">M361+1</f>
        <v>360</v>
      </c>
      <c r="N362" s="49">
        <f t="shared" si="245"/>
        <v>270</v>
      </c>
      <c r="O362" s="77">
        <f t="shared" si="1"/>
        <v>0.75</v>
      </c>
      <c r="P362" s="52">
        <f t="shared" si="15"/>
        <v>18961.92314</v>
      </c>
      <c r="Q362" s="52">
        <f t="shared" si="2"/>
        <v>474.0480784</v>
      </c>
      <c r="R362" s="52">
        <f t="shared" si="16"/>
        <v>114484.4834</v>
      </c>
      <c r="S362" s="53">
        <f t="shared" si="227"/>
        <v>104.2905772</v>
      </c>
      <c r="T362" s="53">
        <f t="shared" si="17"/>
        <v>9066.213713</v>
      </c>
      <c r="U362" s="54">
        <f t="shared" si="4"/>
        <v>0.07919163752</v>
      </c>
      <c r="V362" s="78">
        <f t="shared" si="5"/>
        <v>0.9066213713</v>
      </c>
      <c r="W362" s="43"/>
      <c r="X362" s="43"/>
      <c r="Y362" s="43"/>
      <c r="Z362" s="43"/>
      <c r="AA362" s="43"/>
      <c r="AB362" s="43"/>
      <c r="AC362" s="57"/>
      <c r="AD362" s="58" t="str">
        <f t="shared" si="10"/>
        <v>#DIV/0!</v>
      </c>
      <c r="AE362" s="58">
        <f t="shared" si="11"/>
        <v>0</v>
      </c>
      <c r="AF362" s="79">
        <f t="shared" si="12"/>
        <v>9066.213713</v>
      </c>
      <c r="AG362" s="80">
        <f t="shared" si="13"/>
        <v>0</v>
      </c>
    </row>
    <row r="363" ht="15.75" customHeight="1">
      <c r="A363" s="69">
        <v>44871.791666666664</v>
      </c>
      <c r="B363" s="70" t="s">
        <v>383</v>
      </c>
      <c r="C363" s="71">
        <v>0.7009</v>
      </c>
      <c r="D363" s="71">
        <v>0.1612</v>
      </c>
      <c r="E363" s="71">
        <v>0.1379</v>
      </c>
      <c r="F363" s="70">
        <v>1.77</v>
      </c>
      <c r="G363" s="70">
        <v>3.87</v>
      </c>
      <c r="H363" s="70">
        <v>3.74</v>
      </c>
      <c r="I363" s="87" t="s">
        <v>30</v>
      </c>
      <c r="J363" s="75">
        <v>70.08999999999999</v>
      </c>
      <c r="K363" s="75">
        <v>1.4267370523612501</v>
      </c>
      <c r="L363" s="76">
        <v>1.2405929999999998</v>
      </c>
      <c r="M363" s="86">
        <f t="shared" ref="M363:N363" si="246">M362+1</f>
        <v>361</v>
      </c>
      <c r="N363" s="49">
        <f t="shared" si="246"/>
        <v>271</v>
      </c>
      <c r="O363" s="77">
        <f t="shared" si="1"/>
        <v>0.7506925208</v>
      </c>
      <c r="P363" s="52">
        <f t="shared" si="15"/>
        <v>19066.21371</v>
      </c>
      <c r="Q363" s="52">
        <f t="shared" si="2"/>
        <v>476.6553428</v>
      </c>
      <c r="R363" s="52">
        <f t="shared" si="16"/>
        <v>114961.1388</v>
      </c>
      <c r="S363" s="53">
        <f t="shared" si="227"/>
        <v>367.024614</v>
      </c>
      <c r="T363" s="53">
        <f t="shared" si="17"/>
        <v>9433.238327</v>
      </c>
      <c r="U363" s="54">
        <f t="shared" si="4"/>
        <v>0.082055888</v>
      </c>
      <c r="V363" s="78">
        <f t="shared" si="5"/>
        <v>0.9433238327</v>
      </c>
      <c r="W363" s="43"/>
      <c r="X363" s="43"/>
      <c r="Y363" s="43"/>
      <c r="Z363" s="43"/>
      <c r="AA363" s="43"/>
      <c r="AB363" s="43"/>
      <c r="AC363" s="57"/>
      <c r="AD363" s="58" t="str">
        <f t="shared" si="10"/>
        <v>#DIV/0!</v>
      </c>
      <c r="AE363" s="58">
        <f t="shared" si="11"/>
        <v>0</v>
      </c>
      <c r="AF363" s="79">
        <f t="shared" si="12"/>
        <v>9433.238327</v>
      </c>
      <c r="AG363" s="80">
        <f t="shared" si="13"/>
        <v>0</v>
      </c>
    </row>
    <row r="364" ht="15.75" customHeight="1">
      <c r="A364" s="69">
        <v>44871.895833333336</v>
      </c>
      <c r="B364" s="70" t="s">
        <v>384</v>
      </c>
      <c r="C364" s="71">
        <v>0.7028</v>
      </c>
      <c r="D364" s="71">
        <v>0.1924</v>
      </c>
      <c r="E364" s="71">
        <v>0.1047</v>
      </c>
      <c r="F364" s="70">
        <v>1.72</v>
      </c>
      <c r="G364" s="70">
        <v>3.5</v>
      </c>
      <c r="H364" s="70">
        <v>4.62</v>
      </c>
      <c r="I364" s="87" t="s">
        <v>30</v>
      </c>
      <c r="J364" s="75">
        <v>70.28</v>
      </c>
      <c r="K364" s="75">
        <v>1.4228799089356858</v>
      </c>
      <c r="L364" s="76">
        <v>1.208816</v>
      </c>
      <c r="M364" s="86">
        <f t="shared" ref="M364:N364" si="247">M363+1</f>
        <v>362</v>
      </c>
      <c r="N364" s="49">
        <f t="shared" si="247"/>
        <v>272</v>
      </c>
      <c r="O364" s="77">
        <f t="shared" si="1"/>
        <v>0.7513812155</v>
      </c>
      <c r="P364" s="52">
        <f t="shared" si="15"/>
        <v>19433.23833</v>
      </c>
      <c r="Q364" s="52">
        <f t="shared" si="2"/>
        <v>485.8309582</v>
      </c>
      <c r="R364" s="52">
        <f t="shared" si="16"/>
        <v>115446.9697</v>
      </c>
      <c r="S364" s="53">
        <f t="shared" si="227"/>
        <v>349.7982899</v>
      </c>
      <c r="T364" s="53">
        <f t="shared" si="17"/>
        <v>9783.036617</v>
      </c>
      <c r="U364" s="54">
        <f t="shared" si="4"/>
        <v>0.08474052321</v>
      </c>
      <c r="V364" s="78">
        <f t="shared" si="5"/>
        <v>0.9783036617</v>
      </c>
      <c r="W364" s="43"/>
      <c r="X364" s="43"/>
      <c r="Y364" s="43"/>
      <c r="Z364" s="43"/>
      <c r="AA364" s="43"/>
      <c r="AB364" s="43"/>
      <c r="AC364" s="57"/>
      <c r="AD364" s="58" t="str">
        <f t="shared" si="10"/>
        <v>#DIV/0!</v>
      </c>
      <c r="AE364" s="58">
        <f t="shared" si="11"/>
        <v>0</v>
      </c>
      <c r="AF364" s="79">
        <f t="shared" si="12"/>
        <v>9783.036617</v>
      </c>
      <c r="AG364" s="80">
        <f t="shared" si="13"/>
        <v>0</v>
      </c>
    </row>
    <row r="365" ht="15.75" customHeight="1">
      <c r="A365" s="69">
        <v>44874.822916666664</v>
      </c>
      <c r="B365" s="70" t="s">
        <v>385</v>
      </c>
      <c r="C365" s="71">
        <v>0.7564</v>
      </c>
      <c r="D365" s="71">
        <v>0.1527</v>
      </c>
      <c r="E365" s="71">
        <v>0.0909</v>
      </c>
      <c r="F365" s="70">
        <v>1.53</v>
      </c>
      <c r="G365" s="70">
        <v>4.27</v>
      </c>
      <c r="H365" s="70">
        <v>6.05</v>
      </c>
      <c r="I365" s="87" t="s">
        <v>30</v>
      </c>
      <c r="J365" s="75">
        <v>75.64</v>
      </c>
      <c r="K365" s="75">
        <v>1.3220518244315178</v>
      </c>
      <c r="L365" s="76">
        <v>1.157292</v>
      </c>
      <c r="M365" s="86">
        <f t="shared" ref="M365:N365" si="248">M364+1</f>
        <v>363</v>
      </c>
      <c r="N365" s="49">
        <f t="shared" si="248"/>
        <v>273</v>
      </c>
      <c r="O365" s="77">
        <f t="shared" si="1"/>
        <v>0.7520661157</v>
      </c>
      <c r="P365" s="52">
        <f t="shared" si="15"/>
        <v>19783.03662</v>
      </c>
      <c r="Q365" s="52">
        <f t="shared" si="2"/>
        <v>494.5759154</v>
      </c>
      <c r="R365" s="52">
        <f t="shared" si="16"/>
        <v>115941.5456</v>
      </c>
      <c r="S365" s="53">
        <f t="shared" si="227"/>
        <v>262.1252352</v>
      </c>
      <c r="T365" s="53">
        <f t="shared" si="17"/>
        <v>10045.16185</v>
      </c>
      <c r="U365" s="54">
        <f t="shared" si="4"/>
        <v>0.08663988217</v>
      </c>
      <c r="V365" s="78">
        <f t="shared" si="5"/>
        <v>1.004516185</v>
      </c>
      <c r="W365" s="43"/>
      <c r="X365" s="43"/>
      <c r="Y365" s="43"/>
      <c r="Z365" s="43"/>
      <c r="AA365" s="43"/>
      <c r="AB365" s="43"/>
      <c r="AC365" s="57"/>
      <c r="AD365" s="58" t="str">
        <f t="shared" si="10"/>
        <v>#DIV/0!</v>
      </c>
      <c r="AE365" s="58">
        <f t="shared" si="11"/>
        <v>0</v>
      </c>
      <c r="AF365" s="79">
        <f t="shared" si="12"/>
        <v>10045.16185</v>
      </c>
      <c r="AG365" s="80">
        <f t="shared" si="13"/>
        <v>0</v>
      </c>
    </row>
    <row r="366" ht="15.75" customHeight="1">
      <c r="A366" s="69">
        <v>44875.020833333336</v>
      </c>
      <c r="B366" s="70" t="s">
        <v>386</v>
      </c>
      <c r="C366" s="71">
        <v>0.7373</v>
      </c>
      <c r="D366" s="71">
        <v>0.1614</v>
      </c>
      <c r="E366" s="71">
        <v>0.1013</v>
      </c>
      <c r="F366" s="70">
        <v>1.43</v>
      </c>
      <c r="G366" s="70">
        <v>4.57</v>
      </c>
      <c r="H366" s="70">
        <v>6.69</v>
      </c>
      <c r="I366" s="87" t="s">
        <v>30</v>
      </c>
      <c r="J366" s="75">
        <v>73.72999999999999</v>
      </c>
      <c r="K366" s="75">
        <v>1.3563000135630003</v>
      </c>
      <c r="L366" s="76">
        <v>1.0543389999999997</v>
      </c>
      <c r="M366" s="86">
        <f t="shared" ref="M366:N366" si="249">M365+1</f>
        <v>364</v>
      </c>
      <c r="N366" s="49">
        <f t="shared" si="249"/>
        <v>274</v>
      </c>
      <c r="O366" s="77">
        <f t="shared" si="1"/>
        <v>0.7527472527</v>
      </c>
      <c r="P366" s="52">
        <f t="shared" si="15"/>
        <v>20045.16185</v>
      </c>
      <c r="Q366" s="52">
        <f t="shared" si="2"/>
        <v>501.1290463</v>
      </c>
      <c r="R366" s="52">
        <f t="shared" si="16"/>
        <v>116442.6747</v>
      </c>
      <c r="S366" s="53">
        <f t="shared" si="227"/>
        <v>215.4854899</v>
      </c>
      <c r="T366" s="53">
        <f t="shared" si="17"/>
        <v>10260.64734</v>
      </c>
      <c r="U366" s="54">
        <f t="shared" si="4"/>
        <v>0.0881175855</v>
      </c>
      <c r="V366" s="78">
        <f t="shared" si="5"/>
        <v>1.026064734</v>
      </c>
      <c r="W366" s="43"/>
      <c r="X366" s="43"/>
      <c r="Y366" s="43"/>
      <c r="Z366" s="43"/>
      <c r="AA366" s="43"/>
      <c r="AB366" s="43"/>
      <c r="AC366" s="57"/>
      <c r="AD366" s="58" t="str">
        <f t="shared" si="10"/>
        <v>#DIV/0!</v>
      </c>
      <c r="AE366" s="58">
        <f t="shared" si="11"/>
        <v>0</v>
      </c>
      <c r="AF366" s="79">
        <f t="shared" si="12"/>
        <v>10260.64734</v>
      </c>
      <c r="AG366" s="80">
        <f t="shared" si="13"/>
        <v>0</v>
      </c>
    </row>
    <row r="367" ht="15.75" customHeight="1">
      <c r="A367" s="88">
        <v>44875.708333333336</v>
      </c>
      <c r="B367" s="89" t="s">
        <v>387</v>
      </c>
      <c r="C367" s="90">
        <v>0.7378</v>
      </c>
      <c r="D367" s="90">
        <v>0.1729</v>
      </c>
      <c r="E367" s="90">
        <v>0.0893</v>
      </c>
      <c r="F367" s="89">
        <v>1.7</v>
      </c>
      <c r="G367" s="89">
        <v>3.58</v>
      </c>
      <c r="H367" s="89">
        <v>4.76</v>
      </c>
      <c r="I367" s="91" t="s">
        <v>30</v>
      </c>
      <c r="J367" s="92">
        <v>73.78</v>
      </c>
      <c r="K367" s="92">
        <v>1.3553808620222283</v>
      </c>
      <c r="L367" s="93">
        <v>1.25426</v>
      </c>
      <c r="M367" s="86">
        <f t="shared" ref="M367:N367" si="250">M366+1</f>
        <v>365</v>
      </c>
      <c r="N367" s="94">
        <f t="shared" si="250"/>
        <v>275</v>
      </c>
      <c r="O367" s="95">
        <f t="shared" si="1"/>
        <v>0.7534246575</v>
      </c>
      <c r="P367" s="52">
        <f t="shared" si="15"/>
        <v>20260.64734</v>
      </c>
      <c r="Q367" s="52">
        <f t="shared" si="2"/>
        <v>506.5161835</v>
      </c>
      <c r="R367" s="52">
        <f t="shared" si="16"/>
        <v>116949.1909</v>
      </c>
      <c r="S367" s="53">
        <f t="shared" si="227"/>
        <v>354.5613285</v>
      </c>
      <c r="T367" s="53">
        <f t="shared" si="17"/>
        <v>10615.20867</v>
      </c>
      <c r="U367" s="54">
        <f t="shared" si="4"/>
        <v>0.09076769657</v>
      </c>
      <c r="V367" s="78">
        <f t="shared" si="5"/>
        <v>1.061520867</v>
      </c>
      <c r="W367" s="43"/>
      <c r="X367" s="43"/>
      <c r="Y367" s="43"/>
      <c r="Z367" s="43"/>
      <c r="AA367" s="43"/>
      <c r="AB367" s="43"/>
      <c r="AC367" s="57"/>
      <c r="AD367" s="58" t="str">
        <f t="shared" si="10"/>
        <v>#DIV/0!</v>
      </c>
      <c r="AE367" s="58">
        <f t="shared" si="11"/>
        <v>0</v>
      </c>
      <c r="AF367" s="79">
        <f t="shared" si="12"/>
        <v>10615.20867</v>
      </c>
      <c r="AG367" s="80">
        <f t="shared" si="13"/>
        <v>0</v>
      </c>
    </row>
    <row r="368" ht="15.75" customHeight="1">
      <c r="A368" s="69">
        <v>44877.625</v>
      </c>
      <c r="B368" s="70" t="s">
        <v>388</v>
      </c>
      <c r="C368" s="71">
        <v>0.7685</v>
      </c>
      <c r="D368" s="71">
        <v>0.1443</v>
      </c>
      <c r="E368" s="71">
        <v>0.0872</v>
      </c>
      <c r="F368" s="70">
        <v>1.34</v>
      </c>
      <c r="G368" s="70">
        <v>4.69</v>
      </c>
      <c r="H368" s="70">
        <v>7.29</v>
      </c>
      <c r="I368" s="74" t="s">
        <v>30</v>
      </c>
      <c r="J368" s="75">
        <v>76.85</v>
      </c>
      <c r="K368" s="75">
        <v>1.3012361743656475</v>
      </c>
      <c r="L368" s="76">
        <v>1.02979</v>
      </c>
      <c r="M368" s="49">
        <f t="shared" ref="M368:N368" si="251">M367+1</f>
        <v>366</v>
      </c>
      <c r="N368" s="49">
        <f t="shared" si="251"/>
        <v>276</v>
      </c>
      <c r="O368" s="77">
        <f t="shared" si="1"/>
        <v>0.7540983607</v>
      </c>
      <c r="P368" s="52">
        <f t="shared" si="15"/>
        <v>20615.20867</v>
      </c>
      <c r="Q368" s="52">
        <f t="shared" si="2"/>
        <v>515.3802168</v>
      </c>
      <c r="R368" s="52">
        <f t="shared" si="16"/>
        <v>117464.5711</v>
      </c>
      <c r="S368" s="53">
        <f>Q368-(Q368*2)</f>
        <v>-515.3802168</v>
      </c>
      <c r="T368" s="53">
        <f t="shared" si="17"/>
        <v>10099.82845</v>
      </c>
      <c r="U368" s="54">
        <f t="shared" si="4"/>
        <v>0.08598191234</v>
      </c>
      <c r="V368" s="78">
        <f t="shared" si="5"/>
        <v>1.009982845</v>
      </c>
      <c r="W368" s="43"/>
      <c r="X368" s="43"/>
      <c r="Y368" s="43"/>
      <c r="Z368" s="43"/>
      <c r="AA368" s="43"/>
      <c r="AB368" s="43"/>
      <c r="AC368" s="57"/>
      <c r="AD368" s="58" t="str">
        <f t="shared" si="10"/>
        <v>#DIV/0!</v>
      </c>
      <c r="AE368" s="58">
        <f t="shared" si="11"/>
        <v>0</v>
      </c>
      <c r="AF368" s="79">
        <f t="shared" si="12"/>
        <v>10615.20867</v>
      </c>
      <c r="AG368" s="80">
        <f t="shared" si="13"/>
        <v>-515.3802168</v>
      </c>
    </row>
    <row r="369" ht="15.75" customHeight="1">
      <c r="A369" s="69">
        <v>44878.270833333336</v>
      </c>
      <c r="B369" s="70" t="s">
        <v>389</v>
      </c>
      <c r="C369" s="71">
        <v>0.8485</v>
      </c>
      <c r="D369" s="71">
        <v>0.1081</v>
      </c>
      <c r="E369" s="71">
        <v>0.0433</v>
      </c>
      <c r="F369" s="70">
        <v>1.18</v>
      </c>
      <c r="G369" s="70">
        <v>6.11</v>
      </c>
      <c r="H369" s="70">
        <v>13.34</v>
      </c>
      <c r="I369" s="74" t="s">
        <v>30</v>
      </c>
      <c r="J369" s="75">
        <v>84.85</v>
      </c>
      <c r="K369" s="75">
        <v>1.1785503830288746</v>
      </c>
      <c r="L369" s="76">
        <v>1.0012299999999998</v>
      </c>
      <c r="M369" s="49">
        <f t="shared" ref="M369:N369" si="252">M368+1</f>
        <v>367</v>
      </c>
      <c r="N369" s="49">
        <f t="shared" si="252"/>
        <v>277</v>
      </c>
      <c r="O369" s="77">
        <f t="shared" si="1"/>
        <v>0.7547683924</v>
      </c>
      <c r="P369" s="52">
        <f t="shared" si="15"/>
        <v>20099.82845</v>
      </c>
      <c r="Q369" s="52">
        <f t="shared" si="2"/>
        <v>502.4957113</v>
      </c>
      <c r="R369" s="52">
        <f t="shared" si="16"/>
        <v>117967.0668</v>
      </c>
      <c r="S369" s="53">
        <f t="shared" ref="S369:S373" si="254">(F369-1)*Q369</f>
        <v>90.44922804</v>
      </c>
      <c r="T369" s="53">
        <f t="shared" si="17"/>
        <v>10190.27768</v>
      </c>
      <c r="U369" s="54">
        <f t="shared" si="4"/>
        <v>0.08638239433</v>
      </c>
      <c r="V369" s="78">
        <f t="shared" si="5"/>
        <v>1.019027768</v>
      </c>
      <c r="W369" s="43"/>
      <c r="X369" s="43"/>
      <c r="Y369" s="43"/>
      <c r="Z369" s="43"/>
      <c r="AA369" s="43"/>
      <c r="AB369" s="43"/>
      <c r="AC369" s="57"/>
      <c r="AD369" s="58" t="str">
        <f t="shared" si="10"/>
        <v>#DIV/0!</v>
      </c>
      <c r="AE369" s="58">
        <f t="shared" si="11"/>
        <v>0</v>
      </c>
      <c r="AF369" s="79">
        <f t="shared" si="12"/>
        <v>10615.20867</v>
      </c>
      <c r="AG369" s="80">
        <f t="shared" si="13"/>
        <v>-424.9309887</v>
      </c>
    </row>
    <row r="370" ht="15.75" customHeight="1">
      <c r="A370" s="69">
        <v>44878.791666666664</v>
      </c>
      <c r="B370" s="70" t="s">
        <v>390</v>
      </c>
      <c r="C370" s="71">
        <v>0.718</v>
      </c>
      <c r="D370" s="71">
        <v>0.1769</v>
      </c>
      <c r="E370" s="71">
        <v>0.1051</v>
      </c>
      <c r="F370" s="70">
        <v>1.64</v>
      </c>
      <c r="G370" s="70">
        <v>3.69</v>
      </c>
      <c r="H370" s="70">
        <v>5.38</v>
      </c>
      <c r="I370" s="74" t="s">
        <v>30</v>
      </c>
      <c r="J370" s="75">
        <v>71.8</v>
      </c>
      <c r="K370" s="75">
        <v>1.392757660167131</v>
      </c>
      <c r="L370" s="76">
        <v>1.17752</v>
      </c>
      <c r="M370" s="49">
        <f t="shared" ref="M370:N370" si="253">M369+1</f>
        <v>368</v>
      </c>
      <c r="N370" s="49">
        <f t="shared" si="253"/>
        <v>278</v>
      </c>
      <c r="O370" s="77">
        <f t="shared" si="1"/>
        <v>0.7554347826</v>
      </c>
      <c r="P370" s="52">
        <f t="shared" si="15"/>
        <v>20190.27768</v>
      </c>
      <c r="Q370" s="52">
        <f t="shared" si="2"/>
        <v>504.756942</v>
      </c>
      <c r="R370" s="52">
        <f t="shared" si="16"/>
        <v>118471.8237</v>
      </c>
      <c r="S370" s="53">
        <f t="shared" si="254"/>
        <v>323.0444429</v>
      </c>
      <c r="T370" s="53">
        <f t="shared" si="17"/>
        <v>10513.32212</v>
      </c>
      <c r="U370" s="54">
        <f t="shared" si="4"/>
        <v>0.08874111829</v>
      </c>
      <c r="V370" s="78">
        <f t="shared" si="5"/>
        <v>1.051332212</v>
      </c>
      <c r="W370" s="43"/>
      <c r="X370" s="43"/>
      <c r="Y370" s="43"/>
      <c r="Z370" s="43"/>
      <c r="AA370" s="43"/>
      <c r="AB370" s="43"/>
      <c r="AC370" s="57"/>
      <c r="AD370" s="58" t="str">
        <f t="shared" si="10"/>
        <v>#DIV/0!</v>
      </c>
      <c r="AE370" s="58">
        <f t="shared" si="11"/>
        <v>0</v>
      </c>
      <c r="AF370" s="79">
        <f t="shared" si="12"/>
        <v>10615.20867</v>
      </c>
      <c r="AG370" s="80">
        <f t="shared" si="13"/>
        <v>-101.8865458</v>
      </c>
    </row>
    <row r="371" ht="15.75" customHeight="1">
      <c r="A371" s="69">
        <v>44884.625</v>
      </c>
      <c r="B371" s="70" t="s">
        <v>391</v>
      </c>
      <c r="C371" s="71">
        <v>0.7624</v>
      </c>
      <c r="D371" s="71">
        <v>0.1549</v>
      </c>
      <c r="E371" s="71">
        <v>0.0827</v>
      </c>
      <c r="F371" s="70">
        <v>1.45</v>
      </c>
      <c r="G371" s="70">
        <v>4.3</v>
      </c>
      <c r="H371" s="70">
        <v>6.75</v>
      </c>
      <c r="I371" s="87" t="s">
        <v>30</v>
      </c>
      <c r="J371" s="96">
        <v>76.24</v>
      </c>
      <c r="K371" s="26">
        <v>1.311647429171039</v>
      </c>
      <c r="L371" s="97">
        <v>1.1054799999999998</v>
      </c>
      <c r="M371" s="49">
        <f t="shared" ref="M371:N371" si="255">M370+1</f>
        <v>369</v>
      </c>
      <c r="N371" s="49">
        <f t="shared" si="255"/>
        <v>279</v>
      </c>
      <c r="O371" s="77">
        <f t="shared" si="1"/>
        <v>0.756097561</v>
      </c>
      <c r="P371" s="52">
        <f t="shared" si="15"/>
        <v>20513.32212</v>
      </c>
      <c r="Q371" s="52">
        <f t="shared" si="2"/>
        <v>512.8330531</v>
      </c>
      <c r="R371" s="52">
        <f t="shared" si="16"/>
        <v>118984.6568</v>
      </c>
      <c r="S371" s="53">
        <f t="shared" si="254"/>
        <v>230.7748739</v>
      </c>
      <c r="T371" s="53">
        <f t="shared" si="17"/>
        <v>10744.097</v>
      </c>
      <c r="U371" s="54">
        <f t="shared" si="4"/>
        <v>0.09029817195</v>
      </c>
      <c r="V371" s="78">
        <f t="shared" si="5"/>
        <v>1.0744097</v>
      </c>
      <c r="W371" s="43"/>
      <c r="X371" s="43"/>
      <c r="Y371" s="43"/>
      <c r="Z371" s="43"/>
      <c r="AA371" s="43"/>
      <c r="AB371" s="43"/>
      <c r="AC371" s="57"/>
      <c r="AD371" s="58" t="str">
        <f t="shared" si="10"/>
        <v>#DIV/0!</v>
      </c>
      <c r="AE371" s="58">
        <f t="shared" si="11"/>
        <v>0</v>
      </c>
      <c r="AF371" s="79">
        <f t="shared" si="12"/>
        <v>10744.097</v>
      </c>
      <c r="AG371" s="80">
        <f t="shared" si="13"/>
        <v>0</v>
      </c>
    </row>
    <row r="372" ht="15.75" customHeight="1">
      <c r="A372" s="69">
        <v>44884.625</v>
      </c>
      <c r="B372" s="70" t="s">
        <v>392</v>
      </c>
      <c r="C372" s="71">
        <v>0.7224</v>
      </c>
      <c r="D372" s="71">
        <v>0.1613</v>
      </c>
      <c r="E372" s="71">
        <v>0.1163</v>
      </c>
      <c r="F372" s="70">
        <v>1.44</v>
      </c>
      <c r="G372" s="70">
        <v>4.64</v>
      </c>
      <c r="H372" s="70">
        <v>5.55</v>
      </c>
      <c r="I372" s="87" t="s">
        <v>30</v>
      </c>
      <c r="J372" s="96">
        <v>72.24000000000001</v>
      </c>
      <c r="K372" s="26">
        <v>1.3842746400885935</v>
      </c>
      <c r="L372" s="97">
        <v>1.040256</v>
      </c>
      <c r="M372" s="49">
        <f t="shared" ref="M372:N372" si="256">M371+1</f>
        <v>370</v>
      </c>
      <c r="N372" s="49">
        <f t="shared" si="256"/>
        <v>280</v>
      </c>
      <c r="O372" s="77">
        <f t="shared" si="1"/>
        <v>0.7567567568</v>
      </c>
      <c r="P372" s="52">
        <f t="shared" si="15"/>
        <v>20744.097</v>
      </c>
      <c r="Q372" s="52">
        <f t="shared" si="2"/>
        <v>518.602425</v>
      </c>
      <c r="R372" s="52">
        <f t="shared" si="16"/>
        <v>119503.2592</v>
      </c>
      <c r="S372" s="53">
        <f t="shared" si="254"/>
        <v>228.185067</v>
      </c>
      <c r="T372" s="53">
        <f t="shared" si="17"/>
        <v>10972.28207</v>
      </c>
      <c r="U372" s="54">
        <f t="shared" si="4"/>
        <v>0.0918157558</v>
      </c>
      <c r="V372" s="78">
        <f t="shared" si="5"/>
        <v>1.097228207</v>
      </c>
      <c r="W372" s="43"/>
      <c r="X372" s="43"/>
      <c r="Y372" s="43"/>
      <c r="Z372" s="43"/>
      <c r="AA372" s="43"/>
      <c r="AB372" s="43"/>
      <c r="AC372" s="57"/>
      <c r="AD372" s="58" t="str">
        <f t="shared" si="10"/>
        <v>#DIV/0!</v>
      </c>
      <c r="AE372" s="58">
        <f t="shared" si="11"/>
        <v>0</v>
      </c>
      <c r="AF372" s="79">
        <f t="shared" si="12"/>
        <v>10972.28207</v>
      </c>
      <c r="AG372" s="80">
        <f t="shared" si="13"/>
        <v>0</v>
      </c>
    </row>
    <row r="373" ht="15.75" customHeight="1">
      <c r="A373" s="69">
        <v>44884.739583333336</v>
      </c>
      <c r="B373" s="70" t="s">
        <v>393</v>
      </c>
      <c r="C373" s="71">
        <v>0.7848</v>
      </c>
      <c r="D373" s="71">
        <v>0.1379</v>
      </c>
      <c r="E373" s="71">
        <v>0.0772</v>
      </c>
      <c r="F373" s="70">
        <v>1.27</v>
      </c>
      <c r="G373" s="70">
        <v>5.47</v>
      </c>
      <c r="H373" s="70">
        <v>8.94</v>
      </c>
      <c r="I373" s="87" t="s">
        <v>30</v>
      </c>
      <c r="J373" s="96">
        <v>78.48</v>
      </c>
      <c r="K373" s="26">
        <v>1.27420998980632</v>
      </c>
      <c r="L373" s="97">
        <v>0.9966960000000001</v>
      </c>
      <c r="M373" s="49">
        <f t="shared" ref="M373:N373" si="257">M372+1</f>
        <v>371</v>
      </c>
      <c r="N373" s="49">
        <f t="shared" si="257"/>
        <v>281</v>
      </c>
      <c r="O373" s="77">
        <f t="shared" si="1"/>
        <v>0.7574123989</v>
      </c>
      <c r="P373" s="52">
        <f t="shared" si="15"/>
        <v>20972.28207</v>
      </c>
      <c r="Q373" s="52">
        <f t="shared" si="2"/>
        <v>524.3070516</v>
      </c>
      <c r="R373" s="52">
        <f t="shared" si="16"/>
        <v>120027.5663</v>
      </c>
      <c r="S373" s="53">
        <f t="shared" si="254"/>
        <v>141.5629039</v>
      </c>
      <c r="T373" s="53">
        <f t="shared" si="17"/>
        <v>11113.84497</v>
      </c>
      <c r="U373" s="54">
        <f t="shared" si="4"/>
        <v>0.09259410413</v>
      </c>
      <c r="V373" s="78">
        <f t="shared" si="5"/>
        <v>1.111384497</v>
      </c>
      <c r="W373" s="43"/>
      <c r="X373" s="43"/>
      <c r="Y373" s="43"/>
      <c r="Z373" s="43"/>
      <c r="AA373" s="43"/>
      <c r="AB373" s="43"/>
      <c r="AC373" s="57"/>
      <c r="AD373" s="58" t="str">
        <f t="shared" si="10"/>
        <v>#DIV/0!</v>
      </c>
      <c r="AE373" s="58">
        <f t="shared" si="11"/>
        <v>0</v>
      </c>
      <c r="AF373" s="79">
        <f t="shared" si="12"/>
        <v>11113.84497</v>
      </c>
      <c r="AG373" s="80">
        <f t="shared" si="13"/>
        <v>0</v>
      </c>
    </row>
    <row r="374" ht="15.75" customHeight="1">
      <c r="A374" s="69">
        <v>44888.708333333336</v>
      </c>
      <c r="B374" s="70" t="s">
        <v>394</v>
      </c>
      <c r="C374" s="71">
        <v>0.7568</v>
      </c>
      <c r="D374" s="71">
        <v>0.1493</v>
      </c>
      <c r="E374" s="71">
        <v>0.0938</v>
      </c>
      <c r="F374" s="70">
        <v>1.69</v>
      </c>
      <c r="G374" s="70">
        <v>3.57</v>
      </c>
      <c r="H374" s="70">
        <v>4.26</v>
      </c>
      <c r="I374" s="87" t="s">
        <v>30</v>
      </c>
      <c r="J374" s="96">
        <v>75.68</v>
      </c>
      <c r="K374" s="26">
        <v>1.321353065539112</v>
      </c>
      <c r="L374" s="97">
        <v>1.2789920000000001</v>
      </c>
      <c r="M374" s="49">
        <f t="shared" ref="M374:M437" si="258">M373+1</f>
        <v>372</v>
      </c>
      <c r="N374" s="49">
        <v>280.0</v>
      </c>
      <c r="O374" s="77">
        <f t="shared" si="1"/>
        <v>0.752688172</v>
      </c>
      <c r="P374" s="52">
        <f t="shared" si="15"/>
        <v>21113.84497</v>
      </c>
      <c r="Q374" s="52">
        <f t="shared" si="2"/>
        <v>527.8461242</v>
      </c>
      <c r="R374" s="52">
        <f t="shared" si="16"/>
        <v>120555.4124</v>
      </c>
      <c r="S374" s="53">
        <f>Q374-(Q374*2)</f>
        <v>-527.8461242</v>
      </c>
      <c r="T374" s="53">
        <f t="shared" si="17"/>
        <v>10585.99884</v>
      </c>
      <c r="U374" s="54">
        <f t="shared" si="4"/>
        <v>0.08781023295</v>
      </c>
      <c r="V374" s="78">
        <f t="shared" si="5"/>
        <v>1.058599884</v>
      </c>
      <c r="W374" s="43"/>
      <c r="X374" s="43"/>
      <c r="Y374" s="43"/>
      <c r="Z374" s="43"/>
      <c r="AA374" s="43"/>
      <c r="AB374" s="43"/>
      <c r="AC374" s="57"/>
      <c r="AD374" s="58" t="str">
        <f t="shared" si="10"/>
        <v>#DIV/0!</v>
      </c>
      <c r="AE374" s="58">
        <f t="shared" si="11"/>
        <v>0</v>
      </c>
      <c r="AF374" s="79">
        <f t="shared" si="12"/>
        <v>11113.84497</v>
      </c>
      <c r="AG374" s="80">
        <f t="shared" si="13"/>
        <v>-527.8461242</v>
      </c>
    </row>
    <row r="375" ht="15.75" customHeight="1">
      <c r="A375" s="69">
        <v>44896.458333333336</v>
      </c>
      <c r="B375" s="70" t="s">
        <v>395</v>
      </c>
      <c r="C375" s="71">
        <v>0.7241</v>
      </c>
      <c r="D375" s="71">
        <v>0.1758</v>
      </c>
      <c r="E375" s="71">
        <v>0.1002</v>
      </c>
      <c r="F375" s="70">
        <v>1.4</v>
      </c>
      <c r="G375" s="70">
        <v>4.57</v>
      </c>
      <c r="H375" s="70">
        <v>6.63</v>
      </c>
      <c r="I375" s="87" t="s">
        <v>30</v>
      </c>
      <c r="J375" s="96">
        <v>72.41</v>
      </c>
      <c r="K375" s="26">
        <v>1.38</v>
      </c>
      <c r="L375" s="97">
        <v>1.0145</v>
      </c>
      <c r="M375" s="49">
        <f t="shared" si="258"/>
        <v>373</v>
      </c>
      <c r="N375" s="49">
        <f t="shared" ref="N375:N378" si="259">N374+1</f>
        <v>281</v>
      </c>
      <c r="O375" s="77">
        <f t="shared" si="1"/>
        <v>0.7533512064</v>
      </c>
      <c r="P375" s="52">
        <f t="shared" si="15"/>
        <v>20585.99884</v>
      </c>
      <c r="Q375" s="52">
        <f t="shared" si="2"/>
        <v>514.6499711</v>
      </c>
      <c r="R375" s="52">
        <f t="shared" si="16"/>
        <v>121070.0624</v>
      </c>
      <c r="S375" s="53">
        <f t="shared" ref="S375:S378" si="260">(F375-1)*Q375</f>
        <v>205.8599884</v>
      </c>
      <c r="T375" s="53">
        <f t="shared" si="17"/>
        <v>10791.85883</v>
      </c>
      <c r="U375" s="54">
        <f t="shared" si="4"/>
        <v>0.08913730301</v>
      </c>
      <c r="V375" s="78">
        <f t="shared" si="5"/>
        <v>1.079185883</v>
      </c>
      <c r="W375" s="43"/>
      <c r="X375" s="43"/>
      <c r="Y375" s="43"/>
      <c r="Z375" s="43"/>
      <c r="AA375" s="43"/>
      <c r="AB375" s="43"/>
      <c r="AC375" s="57"/>
      <c r="AD375" s="58" t="str">
        <f t="shared" si="10"/>
        <v>#DIV/0!</v>
      </c>
      <c r="AE375" s="58">
        <f t="shared" si="11"/>
        <v>0</v>
      </c>
      <c r="AF375" s="79">
        <f t="shared" si="12"/>
        <v>11113.84497</v>
      </c>
      <c r="AG375" s="80">
        <f t="shared" si="13"/>
        <v>-321.9861358</v>
      </c>
    </row>
    <row r="376" ht="15.75" customHeight="1">
      <c r="A376" s="69">
        <v>44912.625</v>
      </c>
      <c r="B376" s="70" t="s">
        <v>396</v>
      </c>
      <c r="C376" s="71">
        <v>0.7006</v>
      </c>
      <c r="D376" s="71">
        <v>0.1851</v>
      </c>
      <c r="E376" s="71">
        <v>0.1143</v>
      </c>
      <c r="F376" s="70">
        <v>1.91</v>
      </c>
      <c r="G376" s="70">
        <v>3.45</v>
      </c>
      <c r="H376" s="70">
        <v>3.88</v>
      </c>
      <c r="I376" s="87" t="s">
        <v>30</v>
      </c>
      <c r="J376" s="96">
        <v>70.06</v>
      </c>
      <c r="K376" s="26">
        <v>1.4273479874393378</v>
      </c>
      <c r="L376" s="97">
        <v>1.3381459999999998</v>
      </c>
      <c r="M376" s="49">
        <f t="shared" si="258"/>
        <v>374</v>
      </c>
      <c r="N376" s="49">
        <f t="shared" si="259"/>
        <v>282</v>
      </c>
      <c r="O376" s="77">
        <f t="shared" si="1"/>
        <v>0.7540106952</v>
      </c>
      <c r="P376" s="52">
        <f t="shared" si="15"/>
        <v>20791.85883</v>
      </c>
      <c r="Q376" s="52">
        <f t="shared" si="2"/>
        <v>519.7964708</v>
      </c>
      <c r="R376" s="52">
        <f t="shared" si="16"/>
        <v>121589.8588</v>
      </c>
      <c r="S376" s="53">
        <f t="shared" si="260"/>
        <v>473.0147885</v>
      </c>
      <c r="T376" s="53">
        <f t="shared" si="17"/>
        <v>11264.87362</v>
      </c>
      <c r="U376" s="54">
        <f t="shared" si="4"/>
        <v>0.09264648985</v>
      </c>
      <c r="V376" s="78">
        <f t="shared" si="5"/>
        <v>1.126487362</v>
      </c>
      <c r="W376" s="43"/>
      <c r="X376" s="43"/>
      <c r="Y376" s="43"/>
      <c r="Z376" s="43"/>
      <c r="AA376" s="43"/>
      <c r="AB376" s="43"/>
      <c r="AC376" s="57"/>
      <c r="AD376" s="58" t="str">
        <f t="shared" si="10"/>
        <v>#DIV/0!</v>
      </c>
      <c r="AE376" s="58">
        <f t="shared" si="11"/>
        <v>0</v>
      </c>
      <c r="AF376" s="79">
        <f t="shared" si="12"/>
        <v>11264.87362</v>
      </c>
      <c r="AG376" s="80">
        <f t="shared" si="13"/>
        <v>0</v>
      </c>
    </row>
    <row r="377" ht="15.75" customHeight="1">
      <c r="A377" s="69">
        <v>44919.729166666664</v>
      </c>
      <c r="B377" s="70" t="s">
        <v>397</v>
      </c>
      <c r="C377" s="71">
        <v>0.712</v>
      </c>
      <c r="D377" s="71">
        <v>0.1836</v>
      </c>
      <c r="E377" s="71">
        <v>0.1044</v>
      </c>
      <c r="F377" s="70">
        <v>1.43</v>
      </c>
      <c r="G377" s="70">
        <v>4.29</v>
      </c>
      <c r="H377" s="70">
        <v>6.21</v>
      </c>
      <c r="I377" s="87" t="s">
        <v>30</v>
      </c>
      <c r="J377" s="96">
        <v>71.2</v>
      </c>
      <c r="K377" s="26">
        <v>1.4044943820224718</v>
      </c>
      <c r="L377" s="97">
        <v>1.01816</v>
      </c>
      <c r="M377" s="49">
        <f t="shared" si="258"/>
        <v>375</v>
      </c>
      <c r="N377" s="49">
        <f t="shared" si="259"/>
        <v>283</v>
      </c>
      <c r="O377" s="77">
        <f t="shared" si="1"/>
        <v>0.7546666667</v>
      </c>
      <c r="P377" s="52">
        <f t="shared" si="15"/>
        <v>21264.87362</v>
      </c>
      <c r="Q377" s="52">
        <f t="shared" si="2"/>
        <v>531.6218405</v>
      </c>
      <c r="R377" s="52">
        <f t="shared" si="16"/>
        <v>122121.4807</v>
      </c>
      <c r="S377" s="53">
        <f t="shared" si="260"/>
        <v>228.5973914</v>
      </c>
      <c r="T377" s="53">
        <f t="shared" si="17"/>
        <v>11493.47101</v>
      </c>
      <c r="U377" s="54">
        <f t="shared" si="4"/>
        <v>0.09411506436</v>
      </c>
      <c r="V377" s="78">
        <f t="shared" si="5"/>
        <v>1.149347101</v>
      </c>
      <c r="W377" s="43"/>
      <c r="X377" s="43"/>
      <c r="Y377" s="43"/>
      <c r="Z377" s="43"/>
      <c r="AA377" s="43"/>
      <c r="AB377" s="43"/>
      <c r="AC377" s="57"/>
      <c r="AD377" s="58" t="str">
        <f t="shared" si="10"/>
        <v>#DIV/0!</v>
      </c>
      <c r="AE377" s="58">
        <f t="shared" si="11"/>
        <v>0</v>
      </c>
      <c r="AF377" s="79">
        <f t="shared" si="12"/>
        <v>11493.47101</v>
      </c>
      <c r="AG377" s="80">
        <f t="shared" si="13"/>
        <v>0</v>
      </c>
    </row>
    <row r="378" ht="15.75" customHeight="1">
      <c r="A378" s="69">
        <v>44921.625</v>
      </c>
      <c r="B378" s="70" t="s">
        <v>398</v>
      </c>
      <c r="C378" s="71">
        <v>0.7064</v>
      </c>
      <c r="D378" s="71">
        <v>0.1699</v>
      </c>
      <c r="E378" s="71">
        <v>0.1237</v>
      </c>
      <c r="F378" s="70">
        <v>1.41</v>
      </c>
      <c r="G378" s="70">
        <v>4.47</v>
      </c>
      <c r="H378" s="70">
        <v>6.36</v>
      </c>
      <c r="I378" s="87" t="s">
        <v>30</v>
      </c>
      <c r="J378" s="96">
        <v>70.64</v>
      </c>
      <c r="K378" s="26">
        <v>1.4156285390713477</v>
      </c>
      <c r="L378" s="97">
        <v>0.9960239999999999</v>
      </c>
      <c r="M378" s="49">
        <f t="shared" si="258"/>
        <v>376</v>
      </c>
      <c r="N378" s="49">
        <f t="shared" si="259"/>
        <v>284</v>
      </c>
      <c r="O378" s="77">
        <f t="shared" si="1"/>
        <v>0.7553191489</v>
      </c>
      <c r="P378" s="52">
        <f t="shared" si="15"/>
        <v>21493.47101</v>
      </c>
      <c r="Q378" s="52">
        <f t="shared" si="2"/>
        <v>537.3367753</v>
      </c>
      <c r="R378" s="52">
        <f t="shared" si="16"/>
        <v>122658.8174</v>
      </c>
      <c r="S378" s="53">
        <f t="shared" si="260"/>
        <v>220.3080779</v>
      </c>
      <c r="T378" s="53">
        <f t="shared" si="17"/>
        <v>11713.77909</v>
      </c>
      <c r="U378" s="54">
        <f t="shared" si="4"/>
        <v>0.09549887513</v>
      </c>
      <c r="V378" s="78">
        <f t="shared" si="5"/>
        <v>1.171377909</v>
      </c>
      <c r="W378" s="43"/>
      <c r="X378" s="43"/>
      <c r="Y378" s="43"/>
      <c r="Z378" s="43"/>
      <c r="AA378" s="43"/>
      <c r="AB378" s="43"/>
      <c r="AC378" s="57"/>
      <c r="AD378" s="58" t="str">
        <f t="shared" si="10"/>
        <v>#DIV/0!</v>
      </c>
      <c r="AE378" s="58">
        <f t="shared" si="11"/>
        <v>0</v>
      </c>
      <c r="AF378" s="79">
        <f t="shared" si="12"/>
        <v>11713.77909</v>
      </c>
      <c r="AG378" s="80">
        <f t="shared" si="13"/>
        <v>0</v>
      </c>
    </row>
    <row r="379" ht="15.75" customHeight="1">
      <c r="A379" s="69">
        <v>44928.625</v>
      </c>
      <c r="B379" s="70" t="s">
        <v>399</v>
      </c>
      <c r="C379" s="71">
        <v>0.7145</v>
      </c>
      <c r="D379" s="71">
        <v>0.1736</v>
      </c>
      <c r="E379" s="71">
        <v>0.1118</v>
      </c>
      <c r="F379" s="70">
        <v>1.63</v>
      </c>
      <c r="G379" s="70">
        <v>3.78</v>
      </c>
      <c r="H379" s="70">
        <v>5.33</v>
      </c>
      <c r="I379" s="87" t="s">
        <v>30</v>
      </c>
      <c r="J379" s="96">
        <v>71.45</v>
      </c>
      <c r="K379" s="26">
        <v>1.3995801259622114</v>
      </c>
      <c r="L379" s="97">
        <v>1.1646349999999999</v>
      </c>
      <c r="M379" s="49">
        <f t="shared" si="258"/>
        <v>377</v>
      </c>
      <c r="N379" s="49">
        <v>284.0</v>
      </c>
      <c r="O379" s="77">
        <f t="shared" si="1"/>
        <v>0.7533156499</v>
      </c>
      <c r="P379" s="52">
        <f t="shared" si="15"/>
        <v>21713.77909</v>
      </c>
      <c r="Q379" s="52">
        <f t="shared" si="2"/>
        <v>542.8444773</v>
      </c>
      <c r="R379" s="52">
        <f t="shared" si="16"/>
        <v>123201.6619</v>
      </c>
      <c r="S379" s="53">
        <f>Q379-(Q379*2)</f>
        <v>-542.8444773</v>
      </c>
      <c r="T379" s="53">
        <f t="shared" si="17"/>
        <v>11170.93461</v>
      </c>
      <c r="U379" s="54">
        <f t="shared" si="4"/>
        <v>0.09067194744</v>
      </c>
      <c r="V379" s="78">
        <f t="shared" si="5"/>
        <v>1.117093461</v>
      </c>
      <c r="W379" s="43"/>
      <c r="X379" s="43"/>
      <c r="Y379" s="43"/>
      <c r="Z379" s="43"/>
      <c r="AA379" s="43"/>
      <c r="AB379" s="43"/>
      <c r="AC379" s="57"/>
      <c r="AD379" s="58" t="str">
        <f t="shared" si="10"/>
        <v>#DIV/0!</v>
      </c>
      <c r="AE379" s="58">
        <f t="shared" si="11"/>
        <v>0</v>
      </c>
      <c r="AF379" s="79">
        <f t="shared" si="12"/>
        <v>11713.77909</v>
      </c>
      <c r="AG379" s="80">
        <f t="shared" si="13"/>
        <v>-542.8444773</v>
      </c>
    </row>
    <row r="380" ht="15.75" customHeight="1">
      <c r="A380" s="69">
        <v>44930.552083333336</v>
      </c>
      <c r="B380" s="70" t="s">
        <v>400</v>
      </c>
      <c r="C380" s="71">
        <v>0.6931</v>
      </c>
      <c r="D380" s="71">
        <v>0.1622</v>
      </c>
      <c r="E380" s="71">
        <v>0.1447</v>
      </c>
      <c r="F380" s="70">
        <v>1.5</v>
      </c>
      <c r="G380" s="70">
        <v>4.49</v>
      </c>
      <c r="H380" s="70">
        <v>4.73</v>
      </c>
      <c r="I380" s="87" t="s">
        <v>30</v>
      </c>
      <c r="J380" s="96">
        <v>69.31</v>
      </c>
      <c r="K380" s="26">
        <v>1.4427932477276004</v>
      </c>
      <c r="L380" s="97">
        <v>1.0396500000000002</v>
      </c>
      <c r="M380" s="49">
        <f t="shared" si="258"/>
        <v>378</v>
      </c>
      <c r="N380" s="49">
        <f t="shared" ref="N380:N383" si="261">N379+1</f>
        <v>285</v>
      </c>
      <c r="O380" s="77">
        <f t="shared" si="1"/>
        <v>0.753968254</v>
      </c>
      <c r="P380" s="52">
        <f t="shared" si="15"/>
        <v>21170.93461</v>
      </c>
      <c r="Q380" s="52">
        <f t="shared" si="2"/>
        <v>529.2733653</v>
      </c>
      <c r="R380" s="52">
        <f t="shared" si="16"/>
        <v>123730.9353</v>
      </c>
      <c r="S380" s="53">
        <f t="shared" ref="S380:S383" si="262">(F380-1)*Q380</f>
        <v>264.6366827</v>
      </c>
      <c r="T380" s="53">
        <f t="shared" si="17"/>
        <v>11435.5713</v>
      </c>
      <c r="U380" s="54">
        <f t="shared" si="4"/>
        <v>0.09242289545</v>
      </c>
      <c r="V380" s="78">
        <f t="shared" si="5"/>
        <v>1.14355713</v>
      </c>
      <c r="W380" s="43"/>
      <c r="X380" s="43"/>
      <c r="Y380" s="43"/>
      <c r="Z380" s="43"/>
      <c r="AA380" s="43"/>
      <c r="AB380" s="43"/>
      <c r="AC380" s="57"/>
      <c r="AD380" s="58" t="str">
        <f t="shared" si="10"/>
        <v>#DIV/0!</v>
      </c>
      <c r="AE380" s="58">
        <f t="shared" si="11"/>
        <v>0</v>
      </c>
      <c r="AF380" s="79">
        <f t="shared" si="12"/>
        <v>11713.77909</v>
      </c>
      <c r="AG380" s="80">
        <f t="shared" si="13"/>
        <v>-278.2077946</v>
      </c>
    </row>
    <row r="381" ht="15.75" customHeight="1">
      <c r="A381" s="69">
        <v>44936.8125</v>
      </c>
      <c r="B381" s="70" t="s">
        <v>401</v>
      </c>
      <c r="C381" s="71">
        <v>0.758</v>
      </c>
      <c r="D381" s="71">
        <v>0.142</v>
      </c>
      <c r="E381" s="71">
        <v>0.0999</v>
      </c>
      <c r="F381" s="70">
        <v>1.32</v>
      </c>
      <c r="G381" s="70">
        <v>4.99</v>
      </c>
      <c r="H381" s="70">
        <v>7.86</v>
      </c>
      <c r="I381" s="87" t="s">
        <v>30</v>
      </c>
      <c r="J381" s="96">
        <v>75.8</v>
      </c>
      <c r="K381" s="26">
        <v>1.3192612137203166</v>
      </c>
      <c r="L381" s="97">
        <v>1.0005600000000001</v>
      </c>
      <c r="M381" s="49">
        <f t="shared" si="258"/>
        <v>379</v>
      </c>
      <c r="N381" s="49">
        <f t="shared" si="261"/>
        <v>286</v>
      </c>
      <c r="O381" s="77">
        <f t="shared" si="1"/>
        <v>0.7546174142</v>
      </c>
      <c r="P381" s="52">
        <f t="shared" si="15"/>
        <v>21435.5713</v>
      </c>
      <c r="Q381" s="52">
        <f t="shared" si="2"/>
        <v>535.8892824</v>
      </c>
      <c r="R381" s="52">
        <f t="shared" si="16"/>
        <v>124266.8246</v>
      </c>
      <c r="S381" s="53">
        <f t="shared" si="262"/>
        <v>171.4845704</v>
      </c>
      <c r="T381" s="53">
        <f t="shared" si="17"/>
        <v>11607.05587</v>
      </c>
      <c r="U381" s="54">
        <f t="shared" si="4"/>
        <v>0.09340430084</v>
      </c>
      <c r="V381" s="78">
        <f t="shared" si="5"/>
        <v>1.160705587</v>
      </c>
      <c r="W381" s="43"/>
      <c r="X381" s="43"/>
      <c r="Y381" s="43"/>
      <c r="Z381" s="43"/>
      <c r="AA381" s="43"/>
      <c r="AB381" s="43"/>
      <c r="AC381" s="57"/>
      <c r="AD381" s="58" t="str">
        <f t="shared" si="10"/>
        <v>#DIV/0!</v>
      </c>
      <c r="AE381" s="58">
        <f t="shared" si="11"/>
        <v>0</v>
      </c>
      <c r="AF381" s="79">
        <f t="shared" si="12"/>
        <v>11713.77909</v>
      </c>
      <c r="AG381" s="80">
        <f t="shared" si="13"/>
        <v>-106.7232242</v>
      </c>
    </row>
    <row r="382" ht="15.75" customHeight="1">
      <c r="A382" s="69">
        <v>44937.555555555555</v>
      </c>
      <c r="B382" s="70" t="s">
        <v>402</v>
      </c>
      <c r="C382" s="71">
        <v>0.7242</v>
      </c>
      <c r="D382" s="71">
        <v>0.151</v>
      </c>
      <c r="E382" s="71">
        <v>0.1247</v>
      </c>
      <c r="F382" s="70">
        <v>1.38</v>
      </c>
      <c r="G382" s="70">
        <v>4.64</v>
      </c>
      <c r="H382" s="70">
        <v>6.05</v>
      </c>
      <c r="I382" s="87" t="s">
        <v>30</v>
      </c>
      <c r="J382" s="96">
        <v>72.41999999999999</v>
      </c>
      <c r="K382" s="26">
        <v>1.3808340237503456</v>
      </c>
      <c r="L382" s="97">
        <v>0.9993959999999996</v>
      </c>
      <c r="M382" s="49">
        <f t="shared" si="258"/>
        <v>380</v>
      </c>
      <c r="N382" s="49">
        <f t="shared" si="261"/>
        <v>287</v>
      </c>
      <c r="O382" s="77">
        <f t="shared" si="1"/>
        <v>0.7552631579</v>
      </c>
      <c r="P382" s="52">
        <f t="shared" si="15"/>
        <v>21607.05587</v>
      </c>
      <c r="Q382" s="52">
        <f t="shared" si="2"/>
        <v>540.1763967</v>
      </c>
      <c r="R382" s="52">
        <f t="shared" si="16"/>
        <v>124807.001</v>
      </c>
      <c r="S382" s="53">
        <f t="shared" si="262"/>
        <v>205.2670307</v>
      </c>
      <c r="T382" s="53">
        <f t="shared" si="17"/>
        <v>11812.3229</v>
      </c>
      <c r="U382" s="54">
        <f t="shared" si="4"/>
        <v>0.09464471389</v>
      </c>
      <c r="V382" s="78">
        <f t="shared" si="5"/>
        <v>1.18123229</v>
      </c>
      <c r="W382" s="43"/>
      <c r="X382" s="43"/>
      <c r="Y382" s="43"/>
      <c r="Z382" s="43"/>
      <c r="AA382" s="43"/>
      <c r="AB382" s="43"/>
      <c r="AC382" s="57"/>
      <c r="AD382" s="58" t="str">
        <f t="shared" si="10"/>
        <v>#DIV/0!</v>
      </c>
      <c r="AE382" s="58">
        <f t="shared" si="11"/>
        <v>0</v>
      </c>
      <c r="AF382" s="79">
        <f t="shared" si="12"/>
        <v>11812.3229</v>
      </c>
      <c r="AG382" s="80">
        <f t="shared" si="13"/>
        <v>0</v>
      </c>
    </row>
    <row r="383" ht="15.75" customHeight="1">
      <c r="A383" s="69">
        <v>44939.791666666664</v>
      </c>
      <c r="B383" s="70" t="s">
        <v>403</v>
      </c>
      <c r="C383" s="71">
        <v>0.6949</v>
      </c>
      <c r="D383" s="71">
        <v>0.181</v>
      </c>
      <c r="E383" s="71">
        <v>0.1241</v>
      </c>
      <c r="F383" s="70">
        <v>1.68</v>
      </c>
      <c r="G383" s="70">
        <v>3.96</v>
      </c>
      <c r="H383" s="70">
        <v>4.2</v>
      </c>
      <c r="I383" s="87" t="s">
        <v>30</v>
      </c>
      <c r="J383" s="96">
        <v>69.49</v>
      </c>
      <c r="K383" s="26">
        <v>1.4390559792775939</v>
      </c>
      <c r="L383" s="97">
        <v>1.167432</v>
      </c>
      <c r="M383" s="49">
        <f t="shared" si="258"/>
        <v>381</v>
      </c>
      <c r="N383" s="49">
        <f t="shared" si="261"/>
        <v>288</v>
      </c>
      <c r="O383" s="77">
        <f t="shared" si="1"/>
        <v>0.7559055118</v>
      </c>
      <c r="P383" s="52">
        <f t="shared" si="15"/>
        <v>21812.3229</v>
      </c>
      <c r="Q383" s="52">
        <f t="shared" si="2"/>
        <v>545.3080724</v>
      </c>
      <c r="R383" s="52">
        <f t="shared" si="16"/>
        <v>125352.309</v>
      </c>
      <c r="S383" s="53">
        <f t="shared" si="262"/>
        <v>370.8094893</v>
      </c>
      <c r="T383" s="53">
        <f t="shared" si="17"/>
        <v>12183.13239</v>
      </c>
      <c r="U383" s="54">
        <f t="shared" si="4"/>
        <v>0.09719112859</v>
      </c>
      <c r="V383" s="78">
        <f t="shared" si="5"/>
        <v>1.218313239</v>
      </c>
      <c r="W383" s="43"/>
      <c r="X383" s="43"/>
      <c r="Y383" s="43"/>
      <c r="Z383" s="43"/>
      <c r="AA383" s="43"/>
      <c r="AB383" s="43"/>
      <c r="AC383" s="57"/>
      <c r="AD383" s="58" t="str">
        <f t="shared" si="10"/>
        <v>#DIV/0!</v>
      </c>
      <c r="AE383" s="58">
        <f t="shared" si="11"/>
        <v>0</v>
      </c>
      <c r="AF383" s="79">
        <f t="shared" si="12"/>
        <v>12183.13239</v>
      </c>
      <c r="AG383" s="80">
        <f t="shared" si="13"/>
        <v>0</v>
      </c>
    </row>
    <row r="384" ht="15.75" customHeight="1">
      <c r="A384" s="69">
        <v>44939.791666666664</v>
      </c>
      <c r="B384" s="70" t="s">
        <v>404</v>
      </c>
      <c r="C384" s="71">
        <v>0.7176</v>
      </c>
      <c r="D384" s="71">
        <v>0.1689</v>
      </c>
      <c r="E384" s="71">
        <v>0.1135</v>
      </c>
      <c r="F384" s="70">
        <v>1.42</v>
      </c>
      <c r="G384" s="70">
        <v>4.39</v>
      </c>
      <c r="H384" s="70">
        <v>6.33</v>
      </c>
      <c r="I384" s="87" t="s">
        <v>30</v>
      </c>
      <c r="J384" s="96">
        <v>71.76</v>
      </c>
      <c r="K384" s="26">
        <v>1.3935340022296543</v>
      </c>
      <c r="L384" s="97">
        <v>1.0189920000000001</v>
      </c>
      <c r="M384" s="49">
        <f t="shared" si="258"/>
        <v>382</v>
      </c>
      <c r="N384" s="49">
        <v>288.0</v>
      </c>
      <c r="O384" s="77">
        <f t="shared" si="1"/>
        <v>0.7539267016</v>
      </c>
      <c r="P384" s="52">
        <f t="shared" si="15"/>
        <v>22183.13239</v>
      </c>
      <c r="Q384" s="52">
        <f t="shared" si="2"/>
        <v>554.5783097</v>
      </c>
      <c r="R384" s="52">
        <f t="shared" si="16"/>
        <v>125906.8873</v>
      </c>
      <c r="S384" s="53">
        <f>Q384-(Q384*2)</f>
        <v>-554.5783097</v>
      </c>
      <c r="T384" s="53">
        <f t="shared" si="17"/>
        <v>11628.55408</v>
      </c>
      <c r="U384" s="54">
        <f t="shared" si="4"/>
        <v>0.09235836357</v>
      </c>
      <c r="V384" s="78">
        <f t="shared" si="5"/>
        <v>1.162855408</v>
      </c>
      <c r="W384" s="43"/>
      <c r="X384" s="43"/>
      <c r="Y384" s="43"/>
      <c r="Z384" s="43"/>
      <c r="AA384" s="43"/>
      <c r="AB384" s="43"/>
      <c r="AC384" s="57"/>
      <c r="AD384" s="58" t="str">
        <f t="shared" si="10"/>
        <v>#DIV/0!</v>
      </c>
      <c r="AE384" s="58">
        <f t="shared" si="11"/>
        <v>0</v>
      </c>
      <c r="AF384" s="79">
        <f t="shared" si="12"/>
        <v>12183.13239</v>
      </c>
      <c r="AG384" s="80">
        <f t="shared" si="13"/>
        <v>-554.5783097</v>
      </c>
    </row>
    <row r="385" ht="15.75" customHeight="1">
      <c r="A385" s="69">
        <v>44940.625</v>
      </c>
      <c r="B385" s="70" t="s">
        <v>405</v>
      </c>
      <c r="C385" s="71">
        <v>0.8124</v>
      </c>
      <c r="D385" s="71">
        <v>0.1283</v>
      </c>
      <c r="E385" s="71">
        <v>0.0593</v>
      </c>
      <c r="F385" s="70">
        <v>1.24</v>
      </c>
      <c r="G385" s="70">
        <v>5.6</v>
      </c>
      <c r="H385" s="70">
        <v>9.66</v>
      </c>
      <c r="I385" s="87" t="s">
        <v>30</v>
      </c>
      <c r="J385" s="96">
        <v>81.24</v>
      </c>
      <c r="K385" s="26">
        <v>1.2309207287050716</v>
      </c>
      <c r="L385" s="97">
        <v>1.0073759999999998</v>
      </c>
      <c r="M385" s="49">
        <f t="shared" si="258"/>
        <v>383</v>
      </c>
      <c r="N385" s="49">
        <f>N384+1</f>
        <v>289</v>
      </c>
      <c r="O385" s="77">
        <f t="shared" si="1"/>
        <v>0.7545691906</v>
      </c>
      <c r="P385" s="52">
        <f t="shared" si="15"/>
        <v>21628.55408</v>
      </c>
      <c r="Q385" s="52">
        <f t="shared" si="2"/>
        <v>540.7138519</v>
      </c>
      <c r="R385" s="52">
        <f t="shared" si="16"/>
        <v>126447.6012</v>
      </c>
      <c r="S385" s="53">
        <f>(F385-1)*Q385</f>
        <v>129.7713245</v>
      </c>
      <c r="T385" s="53">
        <f t="shared" si="17"/>
        <v>11758.3254</v>
      </c>
      <c r="U385" s="54">
        <f t="shared" si="4"/>
        <v>0.09298970712</v>
      </c>
      <c r="V385" s="78">
        <f t="shared" si="5"/>
        <v>1.17583254</v>
      </c>
      <c r="W385" s="43"/>
      <c r="X385" s="43"/>
      <c r="Y385" s="43"/>
      <c r="Z385" s="43"/>
      <c r="AA385" s="43"/>
      <c r="AB385" s="43"/>
      <c r="AC385" s="57"/>
      <c r="AD385" s="58" t="str">
        <f t="shared" si="10"/>
        <v>#DIV/0!</v>
      </c>
      <c r="AE385" s="58">
        <f t="shared" si="11"/>
        <v>0</v>
      </c>
      <c r="AF385" s="79">
        <f t="shared" si="12"/>
        <v>12183.13239</v>
      </c>
      <c r="AG385" s="80">
        <f t="shared" si="13"/>
        <v>-424.8069852</v>
      </c>
    </row>
    <row r="386" ht="15.75" customHeight="1">
      <c r="A386" s="69">
        <v>44940.625</v>
      </c>
      <c r="B386" s="70" t="s">
        <v>406</v>
      </c>
      <c r="C386" s="71">
        <v>0.6947</v>
      </c>
      <c r="D386" s="71">
        <v>0.1915</v>
      </c>
      <c r="E386" s="71">
        <v>0.1138</v>
      </c>
      <c r="F386" s="70">
        <v>1.7</v>
      </c>
      <c r="G386" s="70">
        <v>3.71</v>
      </c>
      <c r="H386" s="70">
        <v>4.81</v>
      </c>
      <c r="I386" s="87" t="s">
        <v>30</v>
      </c>
      <c r="J386" s="96">
        <v>69.47</v>
      </c>
      <c r="K386" s="26">
        <v>1.4394702749388226</v>
      </c>
      <c r="L386" s="97">
        <v>1.18099</v>
      </c>
      <c r="M386" s="49">
        <f t="shared" si="258"/>
        <v>384</v>
      </c>
      <c r="N386" s="49">
        <v>289.0</v>
      </c>
      <c r="O386" s="77">
        <f t="shared" si="1"/>
        <v>0.7526041667</v>
      </c>
      <c r="P386" s="52">
        <f t="shared" si="15"/>
        <v>21758.3254</v>
      </c>
      <c r="Q386" s="52">
        <f t="shared" si="2"/>
        <v>543.958135</v>
      </c>
      <c r="R386" s="52">
        <f t="shared" si="16"/>
        <v>126991.5593</v>
      </c>
      <c r="S386" s="53">
        <f>Q386-(Q386*2)</f>
        <v>-543.958135</v>
      </c>
      <c r="T386" s="53">
        <f t="shared" si="17"/>
        <v>11214.36727</v>
      </c>
      <c r="U386" s="54">
        <f t="shared" si="4"/>
        <v>0.08830797358</v>
      </c>
      <c r="V386" s="78">
        <f t="shared" si="5"/>
        <v>1.121436727</v>
      </c>
      <c r="W386" s="43"/>
      <c r="X386" s="43"/>
      <c r="Y386" s="43"/>
      <c r="Z386" s="43"/>
      <c r="AA386" s="43"/>
      <c r="AB386" s="43"/>
      <c r="AC386" s="57"/>
      <c r="AD386" s="58" t="str">
        <f t="shared" si="10"/>
        <v>#DIV/0!</v>
      </c>
      <c r="AE386" s="58">
        <f t="shared" si="11"/>
        <v>0</v>
      </c>
      <c r="AF386" s="79">
        <f t="shared" si="12"/>
        <v>12183.13239</v>
      </c>
      <c r="AG386" s="80">
        <f t="shared" si="13"/>
        <v>-968.7651203</v>
      </c>
    </row>
    <row r="387" ht="15.75" customHeight="1">
      <c r="A387" s="69">
        <v>44947.625</v>
      </c>
      <c r="B387" s="70" t="s">
        <v>407</v>
      </c>
      <c r="C387" s="71">
        <v>0.6947</v>
      </c>
      <c r="D387" s="71">
        <v>0.1845</v>
      </c>
      <c r="E387" s="71">
        <v>0.1208</v>
      </c>
      <c r="F387" s="70">
        <v>1.44</v>
      </c>
      <c r="G387" s="70">
        <v>4.42</v>
      </c>
      <c r="H387" s="70">
        <v>6.77</v>
      </c>
      <c r="I387" s="87" t="s">
        <v>30</v>
      </c>
      <c r="J387" s="96">
        <v>69.47</v>
      </c>
      <c r="K387" s="26">
        <v>1.4394702749388226</v>
      </c>
      <c r="L387" s="97">
        <v>1.000368</v>
      </c>
      <c r="M387" s="49">
        <f t="shared" si="258"/>
        <v>385</v>
      </c>
      <c r="N387" s="49">
        <f t="shared" ref="N387:N389" si="263">N386+1</f>
        <v>290</v>
      </c>
      <c r="O387" s="77">
        <f t="shared" si="1"/>
        <v>0.7532467532</v>
      </c>
      <c r="P387" s="52">
        <f t="shared" si="15"/>
        <v>21214.36727</v>
      </c>
      <c r="Q387" s="52">
        <f t="shared" si="2"/>
        <v>530.3591817</v>
      </c>
      <c r="R387" s="52">
        <f t="shared" si="16"/>
        <v>127521.9185</v>
      </c>
      <c r="S387" s="53">
        <f t="shared" ref="S387:S389" si="264">(F387-1)*Q387</f>
        <v>233.3580399</v>
      </c>
      <c r="T387" s="53">
        <f t="shared" si="17"/>
        <v>11447.72531</v>
      </c>
      <c r="U387" s="54">
        <f t="shared" si="4"/>
        <v>0.08977064837</v>
      </c>
      <c r="V387" s="78">
        <f t="shared" si="5"/>
        <v>1.144772531</v>
      </c>
      <c r="W387" s="43"/>
      <c r="X387" s="43"/>
      <c r="Y387" s="43"/>
      <c r="Z387" s="43"/>
      <c r="AA387" s="43"/>
      <c r="AB387" s="43"/>
      <c r="AC387" s="57"/>
      <c r="AD387" s="58" t="str">
        <f t="shared" si="10"/>
        <v>#DIV/0!</v>
      </c>
      <c r="AE387" s="58">
        <f t="shared" si="11"/>
        <v>0</v>
      </c>
      <c r="AF387" s="79">
        <f t="shared" si="12"/>
        <v>12183.13239</v>
      </c>
      <c r="AG387" s="80">
        <f t="shared" si="13"/>
        <v>-735.4070803</v>
      </c>
    </row>
    <row r="388" ht="15.75" customHeight="1">
      <c r="A388" s="69">
        <v>44948.666666666664</v>
      </c>
      <c r="B388" s="70" t="s">
        <v>408</v>
      </c>
      <c r="C388" s="71">
        <v>0.7473</v>
      </c>
      <c r="D388" s="71">
        <v>0.1588</v>
      </c>
      <c r="E388" s="71">
        <v>0.0939</v>
      </c>
      <c r="F388" s="70">
        <v>1.34</v>
      </c>
      <c r="G388" s="70">
        <v>4.91</v>
      </c>
      <c r="H388" s="70">
        <v>8.33</v>
      </c>
      <c r="I388" s="87" t="s">
        <v>30</v>
      </c>
      <c r="J388" s="96">
        <v>74.72999999999999</v>
      </c>
      <c r="K388" s="26">
        <v>1.3381506757660915</v>
      </c>
      <c r="L388" s="97">
        <v>1.001382</v>
      </c>
      <c r="M388" s="49">
        <f t="shared" si="258"/>
        <v>386</v>
      </c>
      <c r="N388" s="49">
        <f t="shared" si="263"/>
        <v>291</v>
      </c>
      <c r="O388" s="77">
        <f t="shared" si="1"/>
        <v>0.7538860104</v>
      </c>
      <c r="P388" s="52">
        <f t="shared" si="15"/>
        <v>21447.72531</v>
      </c>
      <c r="Q388" s="52">
        <f t="shared" si="2"/>
        <v>536.1931327</v>
      </c>
      <c r="R388" s="52">
        <f t="shared" si="16"/>
        <v>128058.1117</v>
      </c>
      <c r="S388" s="53">
        <f t="shared" si="264"/>
        <v>182.3056651</v>
      </c>
      <c r="T388" s="53">
        <f t="shared" si="17"/>
        <v>11630.03097</v>
      </c>
      <c r="U388" s="54">
        <f t="shared" si="4"/>
        <v>0.09081838567</v>
      </c>
      <c r="V388" s="78">
        <f t="shared" si="5"/>
        <v>1.163003097</v>
      </c>
      <c r="W388" s="43"/>
      <c r="X388" s="43"/>
      <c r="Y388" s="43"/>
      <c r="Z388" s="43"/>
      <c r="AA388" s="43"/>
      <c r="AB388" s="43"/>
      <c r="AC388" s="57"/>
      <c r="AD388" s="58" t="str">
        <f t="shared" si="10"/>
        <v>#DIV/0!</v>
      </c>
      <c r="AE388" s="58">
        <f t="shared" si="11"/>
        <v>0</v>
      </c>
      <c r="AF388" s="79">
        <f t="shared" si="12"/>
        <v>12183.13239</v>
      </c>
      <c r="AG388" s="80">
        <f t="shared" si="13"/>
        <v>-553.1014152</v>
      </c>
    </row>
    <row r="389" ht="15.75" customHeight="1">
      <c r="A389" s="69">
        <v>44953.791666666664</v>
      </c>
      <c r="B389" s="70" t="s">
        <v>409</v>
      </c>
      <c r="C389" s="71">
        <v>0.7854</v>
      </c>
      <c r="D389" s="71">
        <v>0.1301</v>
      </c>
      <c r="E389" s="71">
        <v>0.0845</v>
      </c>
      <c r="F389" s="70">
        <v>1.41</v>
      </c>
      <c r="G389" s="70">
        <v>4.58</v>
      </c>
      <c r="H389" s="70">
        <v>6.04</v>
      </c>
      <c r="I389" s="87" t="s">
        <v>30</v>
      </c>
      <c r="J389" s="96">
        <f t="shared" ref="J389:J408" si="265">C389/100*10000</f>
        <v>78.54</v>
      </c>
      <c r="K389" s="26">
        <f t="shared" ref="K389:K408" si="266">1/(J389/100)</f>
        <v>1.273236567</v>
      </c>
      <c r="L389" s="97">
        <f t="shared" ref="L389:L408" si="267">F389/K389</f>
        <v>1.107414</v>
      </c>
      <c r="M389" s="49">
        <f t="shared" si="258"/>
        <v>387</v>
      </c>
      <c r="N389" s="49">
        <f t="shared" si="263"/>
        <v>292</v>
      </c>
      <c r="O389" s="77">
        <f t="shared" si="1"/>
        <v>0.7545219638</v>
      </c>
      <c r="P389" s="52">
        <f t="shared" si="15"/>
        <v>21630.03097</v>
      </c>
      <c r="Q389" s="52">
        <f t="shared" si="2"/>
        <v>540.7507743</v>
      </c>
      <c r="R389" s="52">
        <f t="shared" si="16"/>
        <v>128598.8624</v>
      </c>
      <c r="S389" s="53">
        <f t="shared" si="264"/>
        <v>221.7078175</v>
      </c>
      <c r="T389" s="53">
        <f t="shared" si="17"/>
        <v>11851.73879</v>
      </c>
      <c r="U389" s="54">
        <f t="shared" si="4"/>
        <v>0.09216052588</v>
      </c>
      <c r="V389" s="78">
        <f t="shared" si="5"/>
        <v>1.185173879</v>
      </c>
      <c r="W389" s="43"/>
      <c r="X389" s="43"/>
      <c r="Y389" s="43"/>
      <c r="Z389" s="43"/>
      <c r="AA389" s="43"/>
      <c r="AB389" s="43"/>
      <c r="AC389" s="57"/>
      <c r="AD389" s="58" t="str">
        <f t="shared" si="10"/>
        <v>#DIV/0!</v>
      </c>
      <c r="AE389" s="58">
        <f t="shared" si="11"/>
        <v>0</v>
      </c>
      <c r="AF389" s="79">
        <f>MAX(T389,AG388)</f>
        <v>11851.73879</v>
      </c>
      <c r="AG389" s="80">
        <f t="shared" si="13"/>
        <v>0</v>
      </c>
    </row>
    <row r="390" ht="15.75" customHeight="1">
      <c r="A390" s="69">
        <v>44955.166666666664</v>
      </c>
      <c r="B390" s="70" t="s">
        <v>410</v>
      </c>
      <c r="C390" s="71">
        <v>0.6968</v>
      </c>
      <c r="D390" s="71">
        <v>0.178</v>
      </c>
      <c r="E390" s="71">
        <v>0.1252</v>
      </c>
      <c r="F390" s="70">
        <v>1.53</v>
      </c>
      <c r="G390" s="70">
        <v>4.14</v>
      </c>
      <c r="H390" s="70">
        <v>5.58</v>
      </c>
      <c r="I390" s="87" t="s">
        <v>30</v>
      </c>
      <c r="J390" s="96">
        <f t="shared" si="265"/>
        <v>69.68</v>
      </c>
      <c r="K390" s="26">
        <f t="shared" si="266"/>
        <v>1.435132032</v>
      </c>
      <c r="L390" s="97">
        <f t="shared" si="267"/>
        <v>1.066104</v>
      </c>
      <c r="M390" s="49">
        <f t="shared" si="258"/>
        <v>388</v>
      </c>
      <c r="N390" s="49">
        <v>292.0</v>
      </c>
      <c r="O390" s="77">
        <f t="shared" si="1"/>
        <v>0.7525773196</v>
      </c>
      <c r="P390" s="52">
        <f t="shared" si="15"/>
        <v>21851.73879</v>
      </c>
      <c r="Q390" s="52">
        <f t="shared" si="2"/>
        <v>546.2934697</v>
      </c>
      <c r="R390" s="52">
        <f t="shared" si="16"/>
        <v>129145.1559</v>
      </c>
      <c r="S390" s="53">
        <f>Q390-(Q390*2)</f>
        <v>-546.2934697</v>
      </c>
      <c r="T390" s="53">
        <f t="shared" si="17"/>
        <v>11305.44532</v>
      </c>
      <c r="U390" s="54">
        <f t="shared" si="4"/>
        <v>0.08754060686</v>
      </c>
      <c r="V390" s="78">
        <f t="shared" si="5"/>
        <v>1.130544532</v>
      </c>
      <c r="W390" s="43"/>
      <c r="X390" s="43"/>
      <c r="Y390" s="43"/>
      <c r="Z390" s="43"/>
      <c r="AA390" s="43"/>
      <c r="AB390" s="43"/>
      <c r="AC390" s="57"/>
      <c r="AD390" s="58" t="str">
        <f t="shared" si="10"/>
        <v>#DIV/0!</v>
      </c>
      <c r="AE390" s="58">
        <f t="shared" si="11"/>
        <v>0</v>
      </c>
      <c r="AF390" s="79">
        <f t="shared" ref="AF390:AF437" si="268">MAX(T390,AF389)</f>
        <v>11851.73879</v>
      </c>
      <c r="AG390" s="80">
        <f t="shared" si="13"/>
        <v>-546.2934697</v>
      </c>
    </row>
    <row r="391" ht="15.75" customHeight="1">
      <c r="A391" s="69">
        <v>44955.552083333336</v>
      </c>
      <c r="B391" s="70" t="s">
        <v>411</v>
      </c>
      <c r="C391" s="71">
        <v>0.7968</v>
      </c>
      <c r="D391" s="71">
        <v>0.1282</v>
      </c>
      <c r="E391" s="71">
        <v>0.075</v>
      </c>
      <c r="F391" s="70">
        <v>1.3</v>
      </c>
      <c r="G391" s="70">
        <v>5.23</v>
      </c>
      <c r="H391" s="70">
        <v>9.03</v>
      </c>
      <c r="I391" s="87" t="s">
        <v>30</v>
      </c>
      <c r="J391" s="96">
        <f t="shared" si="265"/>
        <v>79.68</v>
      </c>
      <c r="K391" s="26">
        <f t="shared" si="266"/>
        <v>1.25502008</v>
      </c>
      <c r="L391" s="97">
        <f t="shared" si="267"/>
        <v>1.03584</v>
      </c>
      <c r="M391" s="49">
        <f t="shared" si="258"/>
        <v>389</v>
      </c>
      <c r="N391" s="49">
        <f>N390+1</f>
        <v>293</v>
      </c>
      <c r="O391" s="77">
        <f t="shared" si="1"/>
        <v>0.7532133676</v>
      </c>
      <c r="P391" s="52">
        <f t="shared" si="15"/>
        <v>21305.44532</v>
      </c>
      <c r="Q391" s="52">
        <f t="shared" si="2"/>
        <v>532.636133</v>
      </c>
      <c r="R391" s="52">
        <f t="shared" si="16"/>
        <v>129677.792</v>
      </c>
      <c r="S391" s="53">
        <f>(F391-1)*Q391</f>
        <v>159.7908399</v>
      </c>
      <c r="T391" s="53">
        <f t="shared" si="17"/>
        <v>11465.23616</v>
      </c>
      <c r="U391" s="54">
        <f t="shared" si="4"/>
        <v>0.08841325859</v>
      </c>
      <c r="V391" s="78">
        <f t="shared" si="5"/>
        <v>1.146523616</v>
      </c>
      <c r="W391" s="43"/>
      <c r="X391" s="43"/>
      <c r="Y391" s="43"/>
      <c r="Z391" s="43"/>
      <c r="AA391" s="43"/>
      <c r="AB391" s="43"/>
      <c r="AC391" s="57"/>
      <c r="AD391" s="58" t="str">
        <f t="shared" si="10"/>
        <v>#DIV/0!</v>
      </c>
      <c r="AE391" s="58">
        <f t="shared" si="11"/>
        <v>0</v>
      </c>
      <c r="AF391" s="79">
        <f t="shared" si="268"/>
        <v>11851.73879</v>
      </c>
      <c r="AG391" s="80">
        <f t="shared" si="13"/>
        <v>-386.5026298</v>
      </c>
    </row>
    <row r="392" ht="15.75" customHeight="1">
      <c r="A392" s="69">
        <v>44955.9375</v>
      </c>
      <c r="B392" s="70" t="s">
        <v>412</v>
      </c>
      <c r="C392" s="71">
        <v>0.6954</v>
      </c>
      <c r="D392" s="71">
        <v>0.1962</v>
      </c>
      <c r="E392" s="71">
        <v>0.1084</v>
      </c>
      <c r="F392" s="70">
        <v>1.46</v>
      </c>
      <c r="G392" s="70">
        <v>3.82</v>
      </c>
      <c r="H392" s="70">
        <v>5.95</v>
      </c>
      <c r="I392" s="87" t="s">
        <v>30</v>
      </c>
      <c r="J392" s="96">
        <f t="shared" si="265"/>
        <v>69.54</v>
      </c>
      <c r="K392" s="26">
        <f t="shared" si="266"/>
        <v>1.438021283</v>
      </c>
      <c r="L392" s="97">
        <f t="shared" si="267"/>
        <v>1.015284</v>
      </c>
      <c r="M392" s="49">
        <f t="shared" si="258"/>
        <v>390</v>
      </c>
      <c r="N392" s="49">
        <v>293.0</v>
      </c>
      <c r="O392" s="77">
        <f t="shared" si="1"/>
        <v>0.7512820513</v>
      </c>
      <c r="P392" s="52">
        <f t="shared" si="15"/>
        <v>21465.23616</v>
      </c>
      <c r="Q392" s="52">
        <f t="shared" si="2"/>
        <v>536.630904</v>
      </c>
      <c r="R392" s="52">
        <f t="shared" si="16"/>
        <v>130214.4229</v>
      </c>
      <c r="S392" s="53">
        <f t="shared" ref="S392:S393" si="269">Q392-(Q392*2)</f>
        <v>-536.630904</v>
      </c>
      <c r="T392" s="53">
        <f t="shared" si="17"/>
        <v>10928.60526</v>
      </c>
      <c r="U392" s="54">
        <f t="shared" si="4"/>
        <v>0.08392776322</v>
      </c>
      <c r="V392" s="78">
        <f t="shared" si="5"/>
        <v>1.092860526</v>
      </c>
      <c r="W392" s="43"/>
      <c r="X392" s="43"/>
      <c r="Y392" s="43"/>
      <c r="Z392" s="43"/>
      <c r="AA392" s="43"/>
      <c r="AB392" s="43"/>
      <c r="AC392" s="57"/>
      <c r="AD392" s="58" t="str">
        <f t="shared" si="10"/>
        <v>#DIV/0!</v>
      </c>
      <c r="AE392" s="58">
        <f t="shared" si="11"/>
        <v>0</v>
      </c>
      <c r="AF392" s="79">
        <f t="shared" si="268"/>
        <v>11851.73879</v>
      </c>
      <c r="AG392" s="80">
        <f t="shared" si="13"/>
        <v>-923.1335338</v>
      </c>
    </row>
    <row r="393" ht="15.75" customHeight="1">
      <c r="A393" s="69">
        <v>44959.583333333336</v>
      </c>
      <c r="B393" s="70" t="s">
        <v>413</v>
      </c>
      <c r="C393" s="71">
        <v>0.7123</v>
      </c>
      <c r="D393" s="71">
        <v>0.1736</v>
      </c>
      <c r="E393" s="71">
        <v>0.1141</v>
      </c>
      <c r="F393" s="70">
        <v>1.47</v>
      </c>
      <c r="G393" s="70">
        <v>4.42</v>
      </c>
      <c r="H393" s="70">
        <v>6.19</v>
      </c>
      <c r="I393" s="87" t="s">
        <v>30</v>
      </c>
      <c r="J393" s="96">
        <f t="shared" si="265"/>
        <v>71.23</v>
      </c>
      <c r="K393" s="26">
        <f t="shared" si="266"/>
        <v>1.40390285</v>
      </c>
      <c r="L393" s="97">
        <f t="shared" si="267"/>
        <v>1.047081</v>
      </c>
      <c r="M393" s="49">
        <f t="shared" si="258"/>
        <v>391</v>
      </c>
      <c r="N393" s="49">
        <v>293.0</v>
      </c>
      <c r="O393" s="77">
        <f t="shared" si="1"/>
        <v>0.7493606138</v>
      </c>
      <c r="P393" s="52">
        <f t="shared" si="15"/>
        <v>20928.60526</v>
      </c>
      <c r="Q393" s="52">
        <f t="shared" si="2"/>
        <v>523.2151314</v>
      </c>
      <c r="R393" s="52">
        <f t="shared" si="16"/>
        <v>130737.6381</v>
      </c>
      <c r="S393" s="53">
        <f t="shared" si="269"/>
        <v>-523.2151314</v>
      </c>
      <c r="T393" s="53">
        <f t="shared" si="17"/>
        <v>10405.39012</v>
      </c>
      <c r="U393" s="54">
        <f t="shared" si="4"/>
        <v>0.07958985858</v>
      </c>
      <c r="V393" s="78">
        <f t="shared" si="5"/>
        <v>1.040539012</v>
      </c>
      <c r="W393" s="43"/>
      <c r="X393" s="43"/>
      <c r="Y393" s="43"/>
      <c r="Z393" s="43"/>
      <c r="AA393" s="43"/>
      <c r="AB393" s="43"/>
      <c r="AC393" s="57"/>
      <c r="AD393" s="58" t="str">
        <f t="shared" si="10"/>
        <v>#DIV/0!</v>
      </c>
      <c r="AE393" s="58">
        <f t="shared" si="11"/>
        <v>0</v>
      </c>
      <c r="AF393" s="79">
        <f t="shared" si="268"/>
        <v>11851.73879</v>
      </c>
      <c r="AG393" s="80">
        <f t="shared" si="13"/>
        <v>-1446.348665</v>
      </c>
    </row>
    <row r="394" ht="15.75" customHeight="1">
      <c r="A394" s="69">
        <v>44960.791666666664</v>
      </c>
      <c r="B394" s="70" t="s">
        <v>414</v>
      </c>
      <c r="C394" s="71">
        <v>0.7708</v>
      </c>
      <c r="D394" s="71">
        <v>0.1369</v>
      </c>
      <c r="E394" s="71">
        <v>0.0923</v>
      </c>
      <c r="F394" s="70">
        <v>1.33</v>
      </c>
      <c r="G394" s="70">
        <v>5.14</v>
      </c>
      <c r="H394" s="70">
        <v>7.49</v>
      </c>
      <c r="I394" s="87" t="s">
        <v>30</v>
      </c>
      <c r="J394" s="96">
        <f t="shared" si="265"/>
        <v>77.08</v>
      </c>
      <c r="K394" s="26">
        <f t="shared" si="266"/>
        <v>1.297353399</v>
      </c>
      <c r="L394" s="97">
        <f t="shared" si="267"/>
        <v>1.025164</v>
      </c>
      <c r="M394" s="49">
        <f t="shared" si="258"/>
        <v>392</v>
      </c>
      <c r="N394" s="49">
        <f t="shared" ref="N394:N401" si="270">N393+1</f>
        <v>294</v>
      </c>
      <c r="O394" s="77">
        <f t="shared" si="1"/>
        <v>0.75</v>
      </c>
      <c r="P394" s="52">
        <f t="shared" si="15"/>
        <v>20405.39012</v>
      </c>
      <c r="Q394" s="52">
        <f t="shared" si="2"/>
        <v>510.1347531</v>
      </c>
      <c r="R394" s="52">
        <f t="shared" si="16"/>
        <v>131247.7728</v>
      </c>
      <c r="S394" s="53">
        <f t="shared" ref="S394:S401" si="271">(F394-1)*Q394</f>
        <v>168.3444685</v>
      </c>
      <c r="T394" s="53">
        <f t="shared" si="17"/>
        <v>10573.73459</v>
      </c>
      <c r="U394" s="54">
        <f t="shared" si="4"/>
        <v>0.08056315445</v>
      </c>
      <c r="V394" s="78">
        <f t="shared" si="5"/>
        <v>1.057373459</v>
      </c>
      <c r="W394" s="43"/>
      <c r="X394" s="43"/>
      <c r="Y394" s="43"/>
      <c r="Z394" s="43"/>
      <c r="AA394" s="43"/>
      <c r="AB394" s="43"/>
      <c r="AC394" s="57"/>
      <c r="AD394" s="58" t="str">
        <f t="shared" si="10"/>
        <v>#DIV/0!</v>
      </c>
      <c r="AE394" s="58">
        <f t="shared" si="11"/>
        <v>0</v>
      </c>
      <c r="AF394" s="79">
        <f t="shared" si="268"/>
        <v>11851.73879</v>
      </c>
      <c r="AG394" s="80">
        <f t="shared" si="13"/>
        <v>-1278.004197</v>
      </c>
    </row>
    <row r="395" ht="15.75" customHeight="1">
      <c r="A395" s="69">
        <v>44960.791666666664</v>
      </c>
      <c r="B395" s="70" t="s">
        <v>415</v>
      </c>
      <c r="C395" s="71">
        <v>0.7088</v>
      </c>
      <c r="D395" s="71">
        <v>0.1852</v>
      </c>
      <c r="E395" s="71">
        <v>0.106</v>
      </c>
      <c r="F395" s="70">
        <v>1.46</v>
      </c>
      <c r="G395" s="70">
        <v>4.16</v>
      </c>
      <c r="H395" s="70">
        <v>6.42</v>
      </c>
      <c r="I395" s="87" t="s">
        <v>30</v>
      </c>
      <c r="J395" s="96">
        <f t="shared" si="265"/>
        <v>70.88</v>
      </c>
      <c r="K395" s="26">
        <f t="shared" si="266"/>
        <v>1.410835214</v>
      </c>
      <c r="L395" s="97">
        <f t="shared" si="267"/>
        <v>1.034848</v>
      </c>
      <c r="M395" s="49">
        <f t="shared" si="258"/>
        <v>393</v>
      </c>
      <c r="N395" s="49">
        <f t="shared" si="270"/>
        <v>295</v>
      </c>
      <c r="O395" s="77">
        <f t="shared" si="1"/>
        <v>0.7506361323</v>
      </c>
      <c r="P395" s="52">
        <f t="shared" si="15"/>
        <v>20573.73459</v>
      </c>
      <c r="Q395" s="52">
        <f t="shared" si="2"/>
        <v>514.3433648</v>
      </c>
      <c r="R395" s="52">
        <f t="shared" si="16"/>
        <v>131762.1162</v>
      </c>
      <c r="S395" s="53">
        <f t="shared" si="271"/>
        <v>236.5979478</v>
      </c>
      <c r="T395" s="53">
        <f t="shared" si="17"/>
        <v>10810.33254</v>
      </c>
      <c r="U395" s="54">
        <f t="shared" si="4"/>
        <v>0.08204431481</v>
      </c>
      <c r="V395" s="78">
        <f t="shared" si="5"/>
        <v>1.081033254</v>
      </c>
      <c r="W395" s="43"/>
      <c r="X395" s="43"/>
      <c r="Y395" s="43"/>
      <c r="Z395" s="43"/>
      <c r="AA395" s="43"/>
      <c r="AB395" s="43"/>
      <c r="AC395" s="57"/>
      <c r="AD395" s="58" t="str">
        <f t="shared" si="10"/>
        <v>#DIV/0!</v>
      </c>
      <c r="AE395" s="58">
        <f t="shared" si="11"/>
        <v>0</v>
      </c>
      <c r="AF395" s="79">
        <f t="shared" si="268"/>
        <v>11851.73879</v>
      </c>
      <c r="AG395" s="80">
        <f t="shared" si="13"/>
        <v>-1041.406249</v>
      </c>
    </row>
    <row r="396" ht="15.75" customHeight="1">
      <c r="A396" s="69">
        <v>44961.625</v>
      </c>
      <c r="B396" s="70" t="s">
        <v>289</v>
      </c>
      <c r="C396" s="71">
        <v>0.7679</v>
      </c>
      <c r="D396" s="71">
        <v>0.1469</v>
      </c>
      <c r="E396" s="71">
        <v>0.0852</v>
      </c>
      <c r="F396" s="70">
        <v>1.35</v>
      </c>
      <c r="G396" s="70">
        <v>4.7</v>
      </c>
      <c r="H396" s="70">
        <v>6.98</v>
      </c>
      <c r="I396" s="87" t="s">
        <v>30</v>
      </c>
      <c r="J396" s="96">
        <f t="shared" si="265"/>
        <v>76.79</v>
      </c>
      <c r="K396" s="26">
        <f t="shared" si="266"/>
        <v>1.302252898</v>
      </c>
      <c r="L396" s="97">
        <f t="shared" si="267"/>
        <v>1.036665</v>
      </c>
      <c r="M396" s="49">
        <f t="shared" si="258"/>
        <v>394</v>
      </c>
      <c r="N396" s="49">
        <f t="shared" si="270"/>
        <v>296</v>
      </c>
      <c r="O396" s="77">
        <f t="shared" si="1"/>
        <v>0.7512690355</v>
      </c>
      <c r="P396" s="52">
        <f t="shared" si="15"/>
        <v>20810.33254</v>
      </c>
      <c r="Q396" s="52">
        <f t="shared" si="2"/>
        <v>520.2583135</v>
      </c>
      <c r="R396" s="52">
        <f t="shared" si="16"/>
        <v>132282.3745</v>
      </c>
      <c r="S396" s="53">
        <f t="shared" si="271"/>
        <v>182.0904097</v>
      </c>
      <c r="T396" s="53">
        <f t="shared" si="17"/>
        <v>10992.42295</v>
      </c>
      <c r="U396" s="54">
        <f t="shared" si="4"/>
        <v>0.08309816778</v>
      </c>
      <c r="V396" s="78">
        <f t="shared" si="5"/>
        <v>1.099242295</v>
      </c>
      <c r="W396" s="43"/>
      <c r="X396" s="43"/>
      <c r="Y396" s="43"/>
      <c r="Z396" s="43"/>
      <c r="AA396" s="43"/>
      <c r="AB396" s="43"/>
      <c r="AC396" s="57"/>
      <c r="AD396" s="58" t="str">
        <f t="shared" si="10"/>
        <v>#DIV/0!</v>
      </c>
      <c r="AE396" s="58">
        <f t="shared" si="11"/>
        <v>0</v>
      </c>
      <c r="AF396" s="79">
        <f t="shared" si="268"/>
        <v>11851.73879</v>
      </c>
      <c r="AG396" s="80">
        <f t="shared" si="13"/>
        <v>-859.3158391</v>
      </c>
    </row>
    <row r="397" ht="15.75" customHeight="1">
      <c r="A397" s="69">
        <v>44961.625</v>
      </c>
      <c r="B397" s="70" t="s">
        <v>416</v>
      </c>
      <c r="C397" s="71">
        <v>0.7519</v>
      </c>
      <c r="D397" s="71">
        <v>0.1501</v>
      </c>
      <c r="E397" s="71">
        <v>0.098</v>
      </c>
      <c r="F397" s="70">
        <v>1.38</v>
      </c>
      <c r="G397" s="70">
        <v>4.51</v>
      </c>
      <c r="H397" s="70">
        <v>6.84</v>
      </c>
      <c r="I397" s="87" t="s">
        <v>30</v>
      </c>
      <c r="J397" s="96">
        <f t="shared" si="265"/>
        <v>75.19</v>
      </c>
      <c r="K397" s="26">
        <f t="shared" si="266"/>
        <v>1.329964091</v>
      </c>
      <c r="L397" s="97">
        <f t="shared" si="267"/>
        <v>1.037622</v>
      </c>
      <c r="M397" s="49">
        <f t="shared" si="258"/>
        <v>395</v>
      </c>
      <c r="N397" s="49">
        <f t="shared" si="270"/>
        <v>297</v>
      </c>
      <c r="O397" s="77">
        <f t="shared" si="1"/>
        <v>0.7518987342</v>
      </c>
      <c r="P397" s="52">
        <f t="shared" si="15"/>
        <v>20992.42295</v>
      </c>
      <c r="Q397" s="52">
        <f t="shared" si="2"/>
        <v>524.8105738</v>
      </c>
      <c r="R397" s="52">
        <f t="shared" si="16"/>
        <v>132807.1851</v>
      </c>
      <c r="S397" s="53">
        <f t="shared" si="271"/>
        <v>199.428018</v>
      </c>
      <c r="T397" s="53">
        <f t="shared" si="17"/>
        <v>11191.85097</v>
      </c>
      <c r="U397" s="54">
        <f t="shared" si="4"/>
        <v>0.08427142675</v>
      </c>
      <c r="V397" s="78">
        <f t="shared" si="5"/>
        <v>1.119185097</v>
      </c>
      <c r="W397" s="43"/>
      <c r="X397" s="43"/>
      <c r="Y397" s="43"/>
      <c r="Z397" s="43"/>
      <c r="AA397" s="43"/>
      <c r="AB397" s="43"/>
      <c r="AC397" s="57"/>
      <c r="AD397" s="58" t="str">
        <f t="shared" si="10"/>
        <v>#DIV/0!</v>
      </c>
      <c r="AE397" s="58">
        <f t="shared" si="11"/>
        <v>0</v>
      </c>
      <c r="AF397" s="79">
        <f t="shared" si="268"/>
        <v>11851.73879</v>
      </c>
      <c r="AG397" s="80">
        <f t="shared" si="13"/>
        <v>-659.8878211</v>
      </c>
    </row>
    <row r="398" ht="15.75" customHeight="1">
      <c r="A398" s="69">
        <v>44961.666666666664</v>
      </c>
      <c r="B398" s="70" t="s">
        <v>417</v>
      </c>
      <c r="C398" s="71">
        <v>0.8072</v>
      </c>
      <c r="D398" s="71">
        <v>0.1168</v>
      </c>
      <c r="E398" s="71">
        <v>0.0759</v>
      </c>
      <c r="F398" s="70">
        <v>1.34</v>
      </c>
      <c r="G398" s="70">
        <v>5.24</v>
      </c>
      <c r="H398" s="70">
        <v>6.08</v>
      </c>
      <c r="I398" s="87" t="s">
        <v>30</v>
      </c>
      <c r="J398" s="96">
        <f t="shared" si="265"/>
        <v>80.72</v>
      </c>
      <c r="K398" s="26">
        <f t="shared" si="266"/>
        <v>1.238850347</v>
      </c>
      <c r="L398" s="97">
        <f t="shared" si="267"/>
        <v>1.081648</v>
      </c>
      <c r="M398" s="49">
        <f t="shared" si="258"/>
        <v>396</v>
      </c>
      <c r="N398" s="49">
        <f t="shared" si="270"/>
        <v>298</v>
      </c>
      <c r="O398" s="77">
        <f t="shared" si="1"/>
        <v>0.7525252525</v>
      </c>
      <c r="P398" s="52">
        <f t="shared" si="15"/>
        <v>21191.85097</v>
      </c>
      <c r="Q398" s="52">
        <f t="shared" si="2"/>
        <v>529.7962742</v>
      </c>
      <c r="R398" s="52">
        <f t="shared" si="16"/>
        <v>133336.9813</v>
      </c>
      <c r="S398" s="53">
        <f t="shared" si="271"/>
        <v>180.1307332</v>
      </c>
      <c r="T398" s="53">
        <f t="shared" si="17"/>
        <v>11371.9817</v>
      </c>
      <c r="U398" s="54">
        <f t="shared" si="4"/>
        <v>0.08528752929</v>
      </c>
      <c r="V398" s="78">
        <f t="shared" si="5"/>
        <v>1.13719817</v>
      </c>
      <c r="W398" s="43"/>
      <c r="X398" s="43"/>
      <c r="Y398" s="43"/>
      <c r="Z398" s="43"/>
      <c r="AA398" s="43"/>
      <c r="AB398" s="43"/>
      <c r="AC398" s="57"/>
      <c r="AD398" s="58" t="str">
        <f t="shared" si="10"/>
        <v>#DIV/0!</v>
      </c>
      <c r="AE398" s="58">
        <f t="shared" si="11"/>
        <v>0</v>
      </c>
      <c r="AF398" s="79">
        <f t="shared" si="268"/>
        <v>11851.73879</v>
      </c>
      <c r="AG398" s="80">
        <f t="shared" si="13"/>
        <v>-479.7570879</v>
      </c>
    </row>
    <row r="399" ht="15.75" customHeight="1">
      <c r="A399" s="69">
        <v>44962.0</v>
      </c>
      <c r="B399" s="70" t="s">
        <v>47</v>
      </c>
      <c r="C399" s="71">
        <v>0.7999</v>
      </c>
      <c r="D399" s="71">
        <v>0.1304</v>
      </c>
      <c r="E399" s="71">
        <v>0.0696</v>
      </c>
      <c r="F399" s="70">
        <v>1.51</v>
      </c>
      <c r="G399" s="70">
        <v>4.2</v>
      </c>
      <c r="H399" s="70">
        <v>5.22</v>
      </c>
      <c r="I399" s="87" t="s">
        <v>30</v>
      </c>
      <c r="J399" s="96">
        <f t="shared" si="265"/>
        <v>79.99</v>
      </c>
      <c r="K399" s="26">
        <f t="shared" si="266"/>
        <v>1.25015627</v>
      </c>
      <c r="L399" s="97">
        <f t="shared" si="267"/>
        <v>1.207849</v>
      </c>
      <c r="M399" s="49">
        <f t="shared" si="258"/>
        <v>397</v>
      </c>
      <c r="N399" s="49">
        <f t="shared" si="270"/>
        <v>299</v>
      </c>
      <c r="O399" s="77">
        <f t="shared" si="1"/>
        <v>0.7531486146</v>
      </c>
      <c r="P399" s="52">
        <f t="shared" si="15"/>
        <v>21371.9817</v>
      </c>
      <c r="Q399" s="52">
        <f t="shared" si="2"/>
        <v>534.2995425</v>
      </c>
      <c r="R399" s="52">
        <f t="shared" si="16"/>
        <v>133871.2809</v>
      </c>
      <c r="S399" s="53">
        <f t="shared" si="271"/>
        <v>272.4927667</v>
      </c>
      <c r="T399" s="53">
        <f t="shared" si="17"/>
        <v>11644.47447</v>
      </c>
      <c r="U399" s="54">
        <f t="shared" si="4"/>
        <v>0.08698261786</v>
      </c>
      <c r="V399" s="78">
        <f t="shared" si="5"/>
        <v>1.164447447</v>
      </c>
      <c r="W399" s="43"/>
      <c r="X399" s="43"/>
      <c r="Y399" s="43"/>
      <c r="Z399" s="43"/>
      <c r="AA399" s="43"/>
      <c r="AB399" s="43"/>
      <c r="AC399" s="57"/>
      <c r="AD399" s="58" t="str">
        <f t="shared" si="10"/>
        <v>#DIV/0!</v>
      </c>
      <c r="AE399" s="58">
        <f t="shared" si="11"/>
        <v>0</v>
      </c>
      <c r="AF399" s="79">
        <f t="shared" si="268"/>
        <v>11851.73879</v>
      </c>
      <c r="AG399" s="80">
        <f t="shared" si="13"/>
        <v>-207.2643212</v>
      </c>
    </row>
    <row r="400" ht="15.75" customHeight="1">
      <c r="A400" s="69">
        <v>44962.46875</v>
      </c>
      <c r="B400" s="70" t="s">
        <v>418</v>
      </c>
      <c r="C400" s="71">
        <v>0.7112</v>
      </c>
      <c r="D400" s="71">
        <v>0.1716</v>
      </c>
      <c r="E400" s="71">
        <v>0.1172</v>
      </c>
      <c r="F400" s="70">
        <v>1.52</v>
      </c>
      <c r="G400" s="70">
        <v>4.38</v>
      </c>
      <c r="H400" s="70">
        <v>5.19</v>
      </c>
      <c r="I400" s="87" t="s">
        <v>30</v>
      </c>
      <c r="J400" s="96">
        <f t="shared" si="265"/>
        <v>71.12</v>
      </c>
      <c r="K400" s="26">
        <f t="shared" si="266"/>
        <v>1.406074241</v>
      </c>
      <c r="L400" s="97">
        <f t="shared" si="267"/>
        <v>1.081024</v>
      </c>
      <c r="M400" s="49">
        <f t="shared" si="258"/>
        <v>398</v>
      </c>
      <c r="N400" s="49">
        <f t="shared" si="270"/>
        <v>300</v>
      </c>
      <c r="O400" s="77">
        <f t="shared" si="1"/>
        <v>0.7537688442</v>
      </c>
      <c r="P400" s="52">
        <f t="shared" si="15"/>
        <v>21644.47447</v>
      </c>
      <c r="Q400" s="52">
        <f t="shared" si="2"/>
        <v>541.1118617</v>
      </c>
      <c r="R400" s="52">
        <f t="shared" si="16"/>
        <v>134412.3927</v>
      </c>
      <c r="S400" s="53">
        <f t="shared" si="271"/>
        <v>281.3781681</v>
      </c>
      <c r="T400" s="53">
        <f t="shared" si="17"/>
        <v>11925.85264</v>
      </c>
      <c r="U400" s="54">
        <f t="shared" si="4"/>
        <v>0.08872584136</v>
      </c>
      <c r="V400" s="78">
        <f t="shared" si="5"/>
        <v>1.192585264</v>
      </c>
      <c r="W400" s="43"/>
      <c r="X400" s="43"/>
      <c r="Y400" s="43"/>
      <c r="Z400" s="43"/>
      <c r="AA400" s="43"/>
      <c r="AB400" s="43"/>
      <c r="AC400" s="57"/>
      <c r="AD400" s="58" t="str">
        <f t="shared" si="10"/>
        <v>#DIV/0!</v>
      </c>
      <c r="AE400" s="58">
        <f t="shared" si="11"/>
        <v>0</v>
      </c>
      <c r="AF400" s="79">
        <f t="shared" si="268"/>
        <v>11925.85264</v>
      </c>
      <c r="AG400" s="80">
        <f t="shared" si="13"/>
        <v>0</v>
      </c>
    </row>
    <row r="401" ht="15.75" customHeight="1">
      <c r="A401" s="69">
        <v>44962.708333333336</v>
      </c>
      <c r="B401" s="70" t="s">
        <v>419</v>
      </c>
      <c r="C401" s="71">
        <v>0.7296</v>
      </c>
      <c r="D401" s="71">
        <v>0.1629</v>
      </c>
      <c r="E401" s="71">
        <v>0.1075</v>
      </c>
      <c r="F401" s="70">
        <v>1.46</v>
      </c>
      <c r="G401" s="70">
        <v>4.35</v>
      </c>
      <c r="H401" s="70">
        <v>6.15</v>
      </c>
      <c r="I401" s="87" t="s">
        <v>30</v>
      </c>
      <c r="J401" s="96">
        <f t="shared" si="265"/>
        <v>72.96</v>
      </c>
      <c r="K401" s="26">
        <f t="shared" si="266"/>
        <v>1.370614035</v>
      </c>
      <c r="L401" s="97">
        <f t="shared" si="267"/>
        <v>1.065216</v>
      </c>
      <c r="M401" s="49">
        <f t="shared" si="258"/>
        <v>399</v>
      </c>
      <c r="N401" s="49">
        <f t="shared" si="270"/>
        <v>301</v>
      </c>
      <c r="O401" s="77">
        <f t="shared" si="1"/>
        <v>0.7543859649</v>
      </c>
      <c r="P401" s="52">
        <f t="shared" si="15"/>
        <v>21925.85264</v>
      </c>
      <c r="Q401" s="52">
        <f t="shared" si="2"/>
        <v>548.1463159</v>
      </c>
      <c r="R401" s="52">
        <f t="shared" si="16"/>
        <v>134960.5391</v>
      </c>
      <c r="S401" s="53">
        <f t="shared" si="271"/>
        <v>252.1473053</v>
      </c>
      <c r="T401" s="53">
        <f t="shared" si="17"/>
        <v>12177.99994</v>
      </c>
      <c r="U401" s="54">
        <f t="shared" si="4"/>
        <v>0.0902337826</v>
      </c>
      <c r="V401" s="78">
        <f t="shared" si="5"/>
        <v>1.217799994</v>
      </c>
      <c r="W401" s="43"/>
      <c r="X401" s="43"/>
      <c r="Y401" s="43"/>
      <c r="Z401" s="43"/>
      <c r="AA401" s="43"/>
      <c r="AB401" s="43"/>
      <c r="AC401" s="57"/>
      <c r="AD401" s="58" t="str">
        <f t="shared" si="10"/>
        <v>#DIV/0!</v>
      </c>
      <c r="AE401" s="58">
        <f t="shared" si="11"/>
        <v>0</v>
      </c>
      <c r="AF401" s="79">
        <f t="shared" si="268"/>
        <v>12177.99994</v>
      </c>
      <c r="AG401" s="80">
        <f t="shared" si="13"/>
        <v>0</v>
      </c>
    </row>
    <row r="402" ht="15.75" customHeight="1">
      <c r="A402" s="69">
        <v>44968.625</v>
      </c>
      <c r="B402" s="70" t="s">
        <v>420</v>
      </c>
      <c r="C402" s="71">
        <v>0.7037</v>
      </c>
      <c r="D402" s="71">
        <v>0.1691</v>
      </c>
      <c r="E402" s="71">
        <v>0.1272</v>
      </c>
      <c r="F402" s="70">
        <v>1.44</v>
      </c>
      <c r="G402" s="70">
        <v>4.49</v>
      </c>
      <c r="H402" s="70">
        <v>7.31</v>
      </c>
      <c r="I402" s="87" t="s">
        <v>30</v>
      </c>
      <c r="J402" s="96">
        <f t="shared" si="265"/>
        <v>70.37</v>
      </c>
      <c r="K402" s="26">
        <f t="shared" si="266"/>
        <v>1.421060111</v>
      </c>
      <c r="L402" s="97">
        <f t="shared" si="267"/>
        <v>1.013328</v>
      </c>
      <c r="M402" s="49">
        <f t="shared" si="258"/>
        <v>400</v>
      </c>
      <c r="N402" s="49">
        <v>301.0</v>
      </c>
      <c r="O402" s="77">
        <f t="shared" si="1"/>
        <v>0.7525</v>
      </c>
      <c r="P402" s="52">
        <f t="shared" si="15"/>
        <v>22177.99994</v>
      </c>
      <c r="Q402" s="52">
        <f t="shared" si="2"/>
        <v>554.4499985</v>
      </c>
      <c r="R402" s="52">
        <f t="shared" si="16"/>
        <v>135514.9891</v>
      </c>
      <c r="S402" s="53">
        <f>Q402-(Q402*2)</f>
        <v>-554.4499985</v>
      </c>
      <c r="T402" s="53">
        <f t="shared" si="17"/>
        <v>11623.54994</v>
      </c>
      <c r="U402" s="54">
        <f t="shared" si="4"/>
        <v>0.08577316814</v>
      </c>
      <c r="V402" s="78">
        <f t="shared" si="5"/>
        <v>1.162354994</v>
      </c>
      <c r="W402" s="43"/>
      <c r="X402" s="43"/>
      <c r="Y402" s="43"/>
      <c r="Z402" s="43"/>
      <c r="AA402" s="43"/>
      <c r="AB402" s="43"/>
      <c r="AC402" s="57"/>
      <c r="AD402" s="58" t="str">
        <f t="shared" si="10"/>
        <v>#DIV/0!</v>
      </c>
      <c r="AE402" s="58">
        <f t="shared" si="11"/>
        <v>0</v>
      </c>
      <c r="AF402" s="79">
        <f t="shared" si="268"/>
        <v>12177.99994</v>
      </c>
      <c r="AG402" s="80">
        <f t="shared" si="13"/>
        <v>-554.4499985</v>
      </c>
    </row>
    <row r="403" ht="15.75" customHeight="1">
      <c r="A403" s="69">
        <v>44968.625</v>
      </c>
      <c r="B403" s="70" t="s">
        <v>421</v>
      </c>
      <c r="C403" s="71">
        <v>0.8623</v>
      </c>
      <c r="D403" s="71">
        <v>0.0905</v>
      </c>
      <c r="E403" s="71">
        <v>0.0471</v>
      </c>
      <c r="F403" s="70">
        <v>1.25</v>
      </c>
      <c r="G403" s="70">
        <v>5.69</v>
      </c>
      <c r="H403" s="70">
        <v>9.07</v>
      </c>
      <c r="I403" s="87" t="s">
        <v>30</v>
      </c>
      <c r="J403" s="96">
        <f t="shared" si="265"/>
        <v>86.23</v>
      </c>
      <c r="K403" s="26">
        <f t="shared" si="266"/>
        <v>1.159689203</v>
      </c>
      <c r="L403" s="97">
        <f t="shared" si="267"/>
        <v>1.077875</v>
      </c>
      <c r="M403" s="49">
        <f t="shared" si="258"/>
        <v>401</v>
      </c>
      <c r="N403" s="49">
        <f t="shared" ref="N403:N410" si="272">N402+1</f>
        <v>302</v>
      </c>
      <c r="O403" s="77">
        <f t="shared" si="1"/>
        <v>0.753117207</v>
      </c>
      <c r="P403" s="52">
        <f t="shared" si="15"/>
        <v>21623.54994</v>
      </c>
      <c r="Q403" s="52">
        <f t="shared" si="2"/>
        <v>540.5887486</v>
      </c>
      <c r="R403" s="52">
        <f t="shared" si="16"/>
        <v>136055.5778</v>
      </c>
      <c r="S403" s="53">
        <f t="shared" ref="S403:S410" si="273">(F403-1)*Q403</f>
        <v>135.1471871</v>
      </c>
      <c r="T403" s="53">
        <f t="shared" si="17"/>
        <v>11758.69713</v>
      </c>
      <c r="U403" s="54">
        <f t="shared" si="4"/>
        <v>0.08642568956</v>
      </c>
      <c r="V403" s="78">
        <f t="shared" si="5"/>
        <v>1.175869713</v>
      </c>
      <c r="W403" s="43"/>
      <c r="X403" s="43"/>
      <c r="Y403" s="43"/>
      <c r="Z403" s="43"/>
      <c r="AA403" s="43"/>
      <c r="AB403" s="43"/>
      <c r="AC403" s="57"/>
      <c r="AD403" s="58" t="str">
        <f t="shared" si="10"/>
        <v>#DIV/0!</v>
      </c>
      <c r="AE403" s="58">
        <f t="shared" si="11"/>
        <v>0</v>
      </c>
      <c r="AF403" s="79">
        <f t="shared" si="268"/>
        <v>12177.99994</v>
      </c>
      <c r="AG403" s="80">
        <f t="shared" si="13"/>
        <v>-419.3028114</v>
      </c>
    </row>
    <row r="404" ht="15.75" customHeight="1">
      <c r="A404" s="69">
        <v>44968.895833333336</v>
      </c>
      <c r="B404" s="70" t="s">
        <v>422</v>
      </c>
      <c r="C404" s="71">
        <v>0.7303</v>
      </c>
      <c r="D404" s="71">
        <v>0.1603</v>
      </c>
      <c r="E404" s="71">
        <v>0.1093</v>
      </c>
      <c r="F404" s="70">
        <v>1.58</v>
      </c>
      <c r="G404" s="70">
        <v>3.31</v>
      </c>
      <c r="H404" s="70">
        <v>4.62</v>
      </c>
      <c r="I404" s="87" t="s">
        <v>30</v>
      </c>
      <c r="J404" s="96">
        <f t="shared" si="265"/>
        <v>73.03</v>
      </c>
      <c r="K404" s="26">
        <f t="shared" si="266"/>
        <v>1.369300288</v>
      </c>
      <c r="L404" s="97">
        <f t="shared" si="267"/>
        <v>1.153874</v>
      </c>
      <c r="M404" s="49">
        <f t="shared" si="258"/>
        <v>402</v>
      </c>
      <c r="N404" s="49">
        <f t="shared" si="272"/>
        <v>303</v>
      </c>
      <c r="O404" s="77">
        <f t="shared" si="1"/>
        <v>0.7537313433</v>
      </c>
      <c r="P404" s="52">
        <f t="shared" si="15"/>
        <v>21758.69713</v>
      </c>
      <c r="Q404" s="52">
        <f t="shared" si="2"/>
        <v>543.9674282</v>
      </c>
      <c r="R404" s="52">
        <f t="shared" si="16"/>
        <v>136599.5452</v>
      </c>
      <c r="S404" s="53">
        <f t="shared" si="273"/>
        <v>315.5011084</v>
      </c>
      <c r="T404" s="53">
        <f t="shared" si="17"/>
        <v>12074.19824</v>
      </c>
      <c r="U404" s="54">
        <f t="shared" si="4"/>
        <v>0.08839120377</v>
      </c>
      <c r="V404" s="78">
        <f t="shared" si="5"/>
        <v>1.207419824</v>
      </c>
      <c r="W404" s="43"/>
      <c r="X404" s="43"/>
      <c r="Y404" s="43"/>
      <c r="Z404" s="43"/>
      <c r="AA404" s="43"/>
      <c r="AB404" s="43"/>
      <c r="AC404" s="57"/>
      <c r="AD404" s="58" t="str">
        <f t="shared" si="10"/>
        <v>#DIV/0!</v>
      </c>
      <c r="AE404" s="58">
        <f t="shared" si="11"/>
        <v>0</v>
      </c>
      <c r="AF404" s="79">
        <f t="shared" si="268"/>
        <v>12177.99994</v>
      </c>
      <c r="AG404" s="80">
        <f t="shared" si="13"/>
        <v>-103.801703</v>
      </c>
    </row>
    <row r="405" ht="15.75" customHeight="1">
      <c r="A405" s="69">
        <v>44970.572916666664</v>
      </c>
      <c r="B405" s="70" t="s">
        <v>423</v>
      </c>
      <c r="C405" s="71">
        <v>0.7791</v>
      </c>
      <c r="D405" s="71">
        <v>0.1287</v>
      </c>
      <c r="E405" s="71">
        <v>0.0921</v>
      </c>
      <c r="F405" s="70">
        <v>1.29</v>
      </c>
      <c r="G405" s="70">
        <v>4.89</v>
      </c>
      <c r="H405" s="70">
        <v>8.18</v>
      </c>
      <c r="I405" s="87" t="s">
        <v>30</v>
      </c>
      <c r="J405" s="96">
        <f t="shared" si="265"/>
        <v>77.91</v>
      </c>
      <c r="K405" s="26">
        <f t="shared" si="266"/>
        <v>1.283532281</v>
      </c>
      <c r="L405" s="97">
        <f t="shared" si="267"/>
        <v>1.005039</v>
      </c>
      <c r="M405" s="49">
        <f t="shared" si="258"/>
        <v>403</v>
      </c>
      <c r="N405" s="49">
        <f t="shared" si="272"/>
        <v>304</v>
      </c>
      <c r="O405" s="77">
        <f t="shared" si="1"/>
        <v>0.7543424318</v>
      </c>
      <c r="P405" s="52">
        <f t="shared" si="15"/>
        <v>22074.19824</v>
      </c>
      <c r="Q405" s="52">
        <f t="shared" si="2"/>
        <v>551.854956</v>
      </c>
      <c r="R405" s="52">
        <f t="shared" si="16"/>
        <v>137151.4002</v>
      </c>
      <c r="S405" s="53">
        <f t="shared" si="273"/>
        <v>160.0379372</v>
      </c>
      <c r="T405" s="53">
        <f t="shared" si="17"/>
        <v>12234.23618</v>
      </c>
      <c r="U405" s="54">
        <f t="shared" si="4"/>
        <v>0.08920241542</v>
      </c>
      <c r="V405" s="78">
        <f t="shared" si="5"/>
        <v>1.223423618</v>
      </c>
      <c r="W405" s="43"/>
      <c r="X405" s="43"/>
      <c r="Y405" s="43"/>
      <c r="Z405" s="43"/>
      <c r="AA405" s="43"/>
      <c r="AB405" s="43"/>
      <c r="AC405" s="57"/>
      <c r="AD405" s="58" t="str">
        <f t="shared" si="10"/>
        <v>#DIV/0!</v>
      </c>
      <c r="AE405" s="58">
        <f t="shared" si="11"/>
        <v>0</v>
      </c>
      <c r="AF405" s="79">
        <f t="shared" si="268"/>
        <v>12234.23618</v>
      </c>
      <c r="AG405" s="80">
        <f t="shared" si="13"/>
        <v>0</v>
      </c>
    </row>
    <row r="406" ht="15.75" customHeight="1">
      <c r="A406" s="69">
        <v>44970.833333333336</v>
      </c>
      <c r="B406" s="70" t="s">
        <v>424</v>
      </c>
      <c r="C406" s="71">
        <v>0.7658</v>
      </c>
      <c r="D406" s="71">
        <v>0.1478</v>
      </c>
      <c r="E406" s="71">
        <v>0.0864</v>
      </c>
      <c r="F406" s="70">
        <v>1.67</v>
      </c>
      <c r="G406" s="70">
        <v>4.03</v>
      </c>
      <c r="H406" s="70">
        <v>5.01</v>
      </c>
      <c r="I406" s="87" t="s">
        <v>30</v>
      </c>
      <c r="J406" s="96">
        <f t="shared" si="265"/>
        <v>76.58</v>
      </c>
      <c r="K406" s="26">
        <f t="shared" si="266"/>
        <v>1.305823975</v>
      </c>
      <c r="L406" s="97">
        <f t="shared" si="267"/>
        <v>1.278886</v>
      </c>
      <c r="M406" s="49">
        <f t="shared" si="258"/>
        <v>404</v>
      </c>
      <c r="N406" s="49">
        <f t="shared" si="272"/>
        <v>305</v>
      </c>
      <c r="O406" s="77">
        <f t="shared" si="1"/>
        <v>0.754950495</v>
      </c>
      <c r="P406" s="52">
        <f t="shared" si="15"/>
        <v>22234.23618</v>
      </c>
      <c r="Q406" s="52">
        <f t="shared" si="2"/>
        <v>555.8559044</v>
      </c>
      <c r="R406" s="52">
        <f t="shared" si="16"/>
        <v>137707.2561</v>
      </c>
      <c r="S406" s="53">
        <f t="shared" si="273"/>
        <v>372.4234559</v>
      </c>
      <c r="T406" s="53">
        <f t="shared" si="17"/>
        <v>12606.65963</v>
      </c>
      <c r="U406" s="54">
        <f t="shared" si="4"/>
        <v>0.09154680725</v>
      </c>
      <c r="V406" s="78">
        <f t="shared" si="5"/>
        <v>1.260665963</v>
      </c>
      <c r="W406" s="43"/>
      <c r="X406" s="43"/>
      <c r="Y406" s="43"/>
      <c r="Z406" s="43"/>
      <c r="AA406" s="43"/>
      <c r="AB406" s="43"/>
      <c r="AC406" s="57"/>
      <c r="AD406" s="58" t="str">
        <f t="shared" si="10"/>
        <v>#DIV/0!</v>
      </c>
      <c r="AE406" s="58">
        <f t="shared" si="11"/>
        <v>0</v>
      </c>
      <c r="AF406" s="79">
        <f t="shared" si="268"/>
        <v>12606.65963</v>
      </c>
      <c r="AG406" s="80">
        <f t="shared" si="13"/>
        <v>0</v>
      </c>
    </row>
    <row r="407" ht="15.75" customHeight="1">
      <c r="A407" s="69">
        <v>44971.822916666664</v>
      </c>
      <c r="B407" s="70" t="s">
        <v>425</v>
      </c>
      <c r="C407" s="71">
        <v>0.8267</v>
      </c>
      <c r="D407" s="71">
        <v>0.1117</v>
      </c>
      <c r="E407" s="71">
        <v>0.0616</v>
      </c>
      <c r="F407" s="70">
        <v>1.32</v>
      </c>
      <c r="G407" s="70">
        <v>5.03</v>
      </c>
      <c r="H407" s="70">
        <v>7.51</v>
      </c>
      <c r="I407" s="87" t="s">
        <v>30</v>
      </c>
      <c r="J407" s="96">
        <f t="shared" si="265"/>
        <v>82.67</v>
      </c>
      <c r="K407" s="26">
        <f t="shared" si="266"/>
        <v>1.209628644</v>
      </c>
      <c r="L407" s="97">
        <f t="shared" si="267"/>
        <v>1.091244</v>
      </c>
      <c r="M407" s="49">
        <f t="shared" si="258"/>
        <v>405</v>
      </c>
      <c r="N407" s="49">
        <f t="shared" si="272"/>
        <v>306</v>
      </c>
      <c r="O407" s="77">
        <f t="shared" si="1"/>
        <v>0.7555555556</v>
      </c>
      <c r="P407" s="52">
        <f t="shared" si="15"/>
        <v>22606.65963</v>
      </c>
      <c r="Q407" s="52">
        <f t="shared" si="2"/>
        <v>565.1664908</v>
      </c>
      <c r="R407" s="52">
        <f t="shared" si="16"/>
        <v>138272.4226</v>
      </c>
      <c r="S407" s="53">
        <f t="shared" si="273"/>
        <v>180.8532771</v>
      </c>
      <c r="T407" s="53">
        <f t="shared" si="17"/>
        <v>12787.51291</v>
      </c>
      <c r="U407" s="54">
        <f t="shared" si="4"/>
        <v>0.09248057327</v>
      </c>
      <c r="V407" s="78">
        <f t="shared" si="5"/>
        <v>1.278751291</v>
      </c>
      <c r="W407" s="43"/>
      <c r="X407" s="43"/>
      <c r="Y407" s="43"/>
      <c r="Z407" s="43"/>
      <c r="AA407" s="43"/>
      <c r="AB407" s="43"/>
      <c r="AC407" s="57"/>
      <c r="AD407" s="58" t="str">
        <f t="shared" si="10"/>
        <v>#DIV/0!</v>
      </c>
      <c r="AE407" s="58">
        <f t="shared" si="11"/>
        <v>0</v>
      </c>
      <c r="AF407" s="79">
        <f t="shared" si="268"/>
        <v>12787.51291</v>
      </c>
      <c r="AG407" s="80">
        <f t="shared" si="13"/>
        <v>0</v>
      </c>
    </row>
    <row r="408" ht="15.75" customHeight="1">
      <c r="A408" s="69">
        <v>44971.822916666664</v>
      </c>
      <c r="B408" s="70" t="s">
        <v>426</v>
      </c>
      <c r="C408" s="71">
        <v>0.8036</v>
      </c>
      <c r="D408" s="71">
        <v>0.1364</v>
      </c>
      <c r="E408" s="71">
        <v>0.06</v>
      </c>
      <c r="F408" s="70">
        <v>1.24</v>
      </c>
      <c r="G408" s="70">
        <v>5.52</v>
      </c>
      <c r="H408" s="70">
        <v>11.03</v>
      </c>
      <c r="I408" s="87" t="s">
        <v>30</v>
      </c>
      <c r="J408" s="96">
        <f t="shared" si="265"/>
        <v>80.36</v>
      </c>
      <c r="K408" s="26">
        <f t="shared" si="266"/>
        <v>1.244400199</v>
      </c>
      <c r="L408" s="97">
        <f t="shared" si="267"/>
        <v>0.996464</v>
      </c>
      <c r="M408" s="49">
        <f t="shared" si="258"/>
        <v>406</v>
      </c>
      <c r="N408" s="49">
        <f t="shared" si="272"/>
        <v>307</v>
      </c>
      <c r="O408" s="77">
        <f t="shared" si="1"/>
        <v>0.7561576355</v>
      </c>
      <c r="P408" s="52">
        <f t="shared" si="15"/>
        <v>22787.51291</v>
      </c>
      <c r="Q408" s="52">
        <f t="shared" si="2"/>
        <v>569.6878227</v>
      </c>
      <c r="R408" s="52">
        <f t="shared" si="16"/>
        <v>138842.1104</v>
      </c>
      <c r="S408" s="53">
        <f t="shared" si="273"/>
        <v>136.7250775</v>
      </c>
      <c r="T408" s="53">
        <f t="shared" si="17"/>
        <v>12924.23799</v>
      </c>
      <c r="U408" s="54">
        <f t="shared" si="4"/>
        <v>0.09308586529</v>
      </c>
      <c r="V408" s="78">
        <f t="shared" si="5"/>
        <v>1.292423799</v>
      </c>
      <c r="W408" s="43"/>
      <c r="X408" s="43"/>
      <c r="Y408" s="43"/>
      <c r="Z408" s="43"/>
      <c r="AA408" s="43"/>
      <c r="AB408" s="43"/>
      <c r="AC408" s="57"/>
      <c r="AD408" s="58" t="str">
        <f t="shared" si="10"/>
        <v>#DIV/0!</v>
      </c>
      <c r="AE408" s="58">
        <f t="shared" si="11"/>
        <v>0</v>
      </c>
      <c r="AF408" s="79">
        <f t="shared" si="268"/>
        <v>12924.23799</v>
      </c>
      <c r="AG408" s="80">
        <f t="shared" si="13"/>
        <v>0</v>
      </c>
    </row>
    <row r="409" ht="15.75" customHeight="1">
      <c r="A409" s="69">
        <v>44975.5</v>
      </c>
      <c r="B409" s="70" t="s">
        <v>427</v>
      </c>
      <c r="C409" s="71">
        <v>0.7598</v>
      </c>
      <c r="D409" s="71">
        <v>0.1507</v>
      </c>
      <c r="E409" s="71">
        <v>0.0895</v>
      </c>
      <c r="F409" s="70">
        <v>1.34</v>
      </c>
      <c r="G409" s="70">
        <v>4.38</v>
      </c>
      <c r="H409" s="70">
        <v>7.8</v>
      </c>
      <c r="I409" s="87" t="s">
        <v>30</v>
      </c>
      <c r="J409" s="96">
        <v>75.98</v>
      </c>
      <c r="K409" s="26">
        <v>1.3161358252171624</v>
      </c>
      <c r="L409" s="97">
        <v>1.018132</v>
      </c>
      <c r="M409" s="49">
        <f t="shared" si="258"/>
        <v>407</v>
      </c>
      <c r="N409" s="49">
        <f t="shared" si="272"/>
        <v>308</v>
      </c>
      <c r="O409" s="77">
        <f t="shared" si="1"/>
        <v>0.7567567568</v>
      </c>
      <c r="P409" s="52">
        <f t="shared" si="15"/>
        <v>22924.23799</v>
      </c>
      <c r="Q409" s="52">
        <f t="shared" si="2"/>
        <v>573.1059497</v>
      </c>
      <c r="R409" s="52">
        <f t="shared" si="16"/>
        <v>139415.2164</v>
      </c>
      <c r="S409" s="53">
        <f t="shared" si="273"/>
        <v>194.8560229</v>
      </c>
      <c r="T409" s="53">
        <f t="shared" si="17"/>
        <v>13119.09401</v>
      </c>
      <c r="U409" s="54">
        <f t="shared" si="4"/>
        <v>0.09410087616</v>
      </c>
      <c r="V409" s="78">
        <f t="shared" si="5"/>
        <v>1.311909401</v>
      </c>
      <c r="W409" s="43"/>
      <c r="X409" s="43"/>
      <c r="Y409" s="43"/>
      <c r="Z409" s="43"/>
      <c r="AA409" s="43"/>
      <c r="AB409" s="43"/>
      <c r="AC409" s="57"/>
      <c r="AD409" s="58" t="str">
        <f t="shared" si="10"/>
        <v>#DIV/0!</v>
      </c>
      <c r="AE409" s="58">
        <f t="shared" si="11"/>
        <v>0</v>
      </c>
      <c r="AF409" s="79">
        <f t="shared" si="268"/>
        <v>13119.09401</v>
      </c>
      <c r="AG409" s="80">
        <f t="shared" si="13"/>
        <v>0</v>
      </c>
    </row>
    <row r="410" ht="15.75" customHeight="1">
      <c r="A410" s="69">
        <v>44975.625</v>
      </c>
      <c r="B410" s="70" t="s">
        <v>428</v>
      </c>
      <c r="C410" s="71">
        <v>0.742</v>
      </c>
      <c r="D410" s="71">
        <v>0.168</v>
      </c>
      <c r="E410" s="71">
        <v>0.0899</v>
      </c>
      <c r="F410" s="70">
        <v>1.43</v>
      </c>
      <c r="G410" s="70">
        <v>4.36</v>
      </c>
      <c r="H410" s="70">
        <v>7.05</v>
      </c>
      <c r="I410" s="87" t="s">
        <v>30</v>
      </c>
      <c r="J410" s="96">
        <v>74.19999999999999</v>
      </c>
      <c r="K410" s="26">
        <v>1.3477088948787064</v>
      </c>
      <c r="L410" s="97">
        <v>1.06106</v>
      </c>
      <c r="M410" s="49">
        <f t="shared" si="258"/>
        <v>408</v>
      </c>
      <c r="N410" s="49">
        <f t="shared" si="272"/>
        <v>309</v>
      </c>
      <c r="O410" s="77">
        <f t="shared" si="1"/>
        <v>0.7573529412</v>
      </c>
      <c r="P410" s="52">
        <f t="shared" si="15"/>
        <v>23119.09401</v>
      </c>
      <c r="Q410" s="52">
        <f t="shared" si="2"/>
        <v>577.9773502</v>
      </c>
      <c r="R410" s="52">
        <f t="shared" si="16"/>
        <v>139993.1937</v>
      </c>
      <c r="S410" s="53">
        <f t="shared" si="273"/>
        <v>248.5302606</v>
      </c>
      <c r="T410" s="53">
        <f t="shared" si="17"/>
        <v>13367.62427</v>
      </c>
      <c r="U410" s="54">
        <f t="shared" si="4"/>
        <v>0.09548767276</v>
      </c>
      <c r="V410" s="78">
        <f t="shared" si="5"/>
        <v>1.336762427</v>
      </c>
      <c r="W410" s="43"/>
      <c r="X410" s="43"/>
      <c r="Y410" s="43"/>
      <c r="Z410" s="43"/>
      <c r="AA410" s="43"/>
      <c r="AB410" s="43"/>
      <c r="AC410" s="57"/>
      <c r="AD410" s="58" t="str">
        <f t="shared" si="10"/>
        <v>#DIV/0!</v>
      </c>
      <c r="AE410" s="58">
        <f t="shared" si="11"/>
        <v>0</v>
      </c>
      <c r="AF410" s="79">
        <f t="shared" si="268"/>
        <v>13367.62427</v>
      </c>
      <c r="AG410" s="80">
        <f t="shared" si="13"/>
        <v>0</v>
      </c>
    </row>
    <row r="411" ht="15.75" customHeight="1">
      <c r="A411" s="69">
        <v>44975.8125</v>
      </c>
      <c r="B411" s="70" t="s">
        <v>277</v>
      </c>
      <c r="C411" s="71">
        <v>0.695</v>
      </c>
      <c r="D411" s="71">
        <v>0.1725</v>
      </c>
      <c r="E411" s="71">
        <v>0.1325</v>
      </c>
      <c r="F411" s="70">
        <v>1.5</v>
      </c>
      <c r="G411" s="70">
        <v>3.82</v>
      </c>
      <c r="H411" s="70">
        <v>5.77</v>
      </c>
      <c r="I411" s="87" t="s">
        <v>30</v>
      </c>
      <c r="J411" s="96">
        <v>69.5</v>
      </c>
      <c r="K411" s="26">
        <v>1.4388489208633095</v>
      </c>
      <c r="L411" s="97">
        <v>1.0425</v>
      </c>
      <c r="M411" s="49">
        <f t="shared" si="258"/>
        <v>409</v>
      </c>
      <c r="N411" s="49">
        <v>309.0</v>
      </c>
      <c r="O411" s="77">
        <f t="shared" si="1"/>
        <v>0.7555012225</v>
      </c>
      <c r="P411" s="52">
        <f t="shared" si="15"/>
        <v>23367.62427</v>
      </c>
      <c r="Q411" s="52">
        <f t="shared" si="2"/>
        <v>584.1906067</v>
      </c>
      <c r="R411" s="52">
        <f t="shared" si="16"/>
        <v>140577.3843</v>
      </c>
      <c r="S411" s="53">
        <f>Q411-(Q411*2)</f>
        <v>-584.1906067</v>
      </c>
      <c r="T411" s="53">
        <f t="shared" si="17"/>
        <v>12783.43366</v>
      </c>
      <c r="U411" s="54">
        <f t="shared" si="4"/>
        <v>0.09093520786</v>
      </c>
      <c r="V411" s="78">
        <f t="shared" si="5"/>
        <v>1.278343366</v>
      </c>
      <c r="W411" s="43"/>
      <c r="X411" s="43"/>
      <c r="Y411" s="43"/>
      <c r="Z411" s="43"/>
      <c r="AA411" s="43"/>
      <c r="AB411" s="43"/>
      <c r="AC411" s="57"/>
      <c r="AD411" s="58" t="str">
        <f t="shared" si="10"/>
        <v>#DIV/0!</v>
      </c>
      <c r="AE411" s="58">
        <f t="shared" si="11"/>
        <v>0</v>
      </c>
      <c r="AF411" s="79">
        <f t="shared" si="268"/>
        <v>13367.62427</v>
      </c>
      <c r="AG411" s="80">
        <f t="shared" si="13"/>
        <v>-584.1906067</v>
      </c>
    </row>
    <row r="412" ht="15.75" customHeight="1">
      <c r="A412" s="69">
        <v>44975.895833333336</v>
      </c>
      <c r="B412" s="70" t="s">
        <v>429</v>
      </c>
      <c r="C412" s="71">
        <v>0.7567</v>
      </c>
      <c r="D412" s="71">
        <v>0.163</v>
      </c>
      <c r="E412" s="71">
        <v>0.0804</v>
      </c>
      <c r="F412" s="70">
        <v>1.57</v>
      </c>
      <c r="G412" s="70">
        <v>3.83</v>
      </c>
      <c r="H412" s="70">
        <v>5.1</v>
      </c>
      <c r="I412" s="87" t="s">
        <v>30</v>
      </c>
      <c r="J412" s="96">
        <v>75.67</v>
      </c>
      <c r="K412" s="26">
        <v>1.3215276860050218</v>
      </c>
      <c r="L412" s="97">
        <v>1.1880190000000002</v>
      </c>
      <c r="M412" s="49">
        <f t="shared" si="258"/>
        <v>410</v>
      </c>
      <c r="N412" s="49">
        <f t="shared" ref="N412:N415" si="274">N411+1</f>
        <v>310</v>
      </c>
      <c r="O412" s="77">
        <f t="shared" si="1"/>
        <v>0.756097561</v>
      </c>
      <c r="P412" s="52">
        <f t="shared" si="15"/>
        <v>22783.43366</v>
      </c>
      <c r="Q412" s="52">
        <f t="shared" si="2"/>
        <v>569.5858416</v>
      </c>
      <c r="R412" s="52">
        <f t="shared" si="16"/>
        <v>141146.9702</v>
      </c>
      <c r="S412" s="53">
        <f t="shared" ref="S412:S415" si="275">(F412-1)*Q412</f>
        <v>324.6639297</v>
      </c>
      <c r="T412" s="53">
        <f t="shared" si="17"/>
        <v>13108.09759</v>
      </c>
      <c r="U412" s="54">
        <f t="shared" si="4"/>
        <v>0.09286843053</v>
      </c>
      <c r="V412" s="78">
        <f t="shared" si="5"/>
        <v>1.310809759</v>
      </c>
      <c r="W412" s="43"/>
      <c r="X412" s="43"/>
      <c r="Y412" s="43"/>
      <c r="Z412" s="43"/>
      <c r="AA412" s="43"/>
      <c r="AB412" s="43"/>
      <c r="AC412" s="57"/>
      <c r="AD412" s="58" t="str">
        <f t="shared" si="10"/>
        <v>#DIV/0!</v>
      </c>
      <c r="AE412" s="58">
        <f t="shared" si="11"/>
        <v>0</v>
      </c>
      <c r="AF412" s="79">
        <f t="shared" si="268"/>
        <v>13367.62427</v>
      </c>
      <c r="AG412" s="80">
        <f t="shared" si="13"/>
        <v>-259.526677</v>
      </c>
    </row>
    <row r="413" ht="15.75" customHeight="1">
      <c r="A413" s="69">
        <v>44976.0</v>
      </c>
      <c r="B413" s="70" t="s">
        <v>341</v>
      </c>
      <c r="C413" s="71">
        <v>0.718</v>
      </c>
      <c r="D413" s="71">
        <v>0.173</v>
      </c>
      <c r="E413" s="71">
        <v>0.109</v>
      </c>
      <c r="F413" s="70">
        <v>1.46</v>
      </c>
      <c r="G413" s="70">
        <v>3.95</v>
      </c>
      <c r="H413" s="70">
        <v>5.96</v>
      </c>
      <c r="I413" s="87" t="s">
        <v>30</v>
      </c>
      <c r="J413" s="96">
        <v>71.8</v>
      </c>
      <c r="K413" s="26">
        <v>1.392757660167131</v>
      </c>
      <c r="L413" s="97">
        <v>1.0482799999999999</v>
      </c>
      <c r="M413" s="49">
        <f t="shared" si="258"/>
        <v>411</v>
      </c>
      <c r="N413" s="49">
        <f t="shared" si="274"/>
        <v>311</v>
      </c>
      <c r="O413" s="77">
        <f t="shared" si="1"/>
        <v>0.7566909976</v>
      </c>
      <c r="P413" s="52">
        <f t="shared" si="15"/>
        <v>23108.09759</v>
      </c>
      <c r="Q413" s="52">
        <f t="shared" si="2"/>
        <v>577.7024398</v>
      </c>
      <c r="R413" s="52">
        <f t="shared" si="16"/>
        <v>141724.6726</v>
      </c>
      <c r="S413" s="53">
        <f t="shared" si="275"/>
        <v>265.7431223</v>
      </c>
      <c r="T413" s="53">
        <f t="shared" si="17"/>
        <v>13373.84071</v>
      </c>
      <c r="U413" s="54">
        <f t="shared" si="4"/>
        <v>0.09436494345</v>
      </c>
      <c r="V413" s="78">
        <f t="shared" si="5"/>
        <v>1.337384071</v>
      </c>
      <c r="W413" s="43"/>
      <c r="X413" s="43"/>
      <c r="Y413" s="43"/>
      <c r="Z413" s="43"/>
      <c r="AA413" s="43"/>
      <c r="AB413" s="43"/>
      <c r="AC413" s="57"/>
      <c r="AD413" s="58" t="str">
        <f t="shared" si="10"/>
        <v>#DIV/0!</v>
      </c>
      <c r="AE413" s="58">
        <f t="shared" si="11"/>
        <v>0</v>
      </c>
      <c r="AF413" s="79">
        <f t="shared" si="268"/>
        <v>13373.84071</v>
      </c>
      <c r="AG413" s="80">
        <f t="shared" si="13"/>
        <v>0</v>
      </c>
    </row>
    <row r="414" ht="15.75" customHeight="1">
      <c r="A414" s="69">
        <v>44976.708333333336</v>
      </c>
      <c r="B414" s="70" t="s">
        <v>430</v>
      </c>
      <c r="C414" s="71">
        <v>0.7597</v>
      </c>
      <c r="D414" s="71">
        <v>0.152</v>
      </c>
      <c r="E414" s="71">
        <v>0.0883</v>
      </c>
      <c r="F414" s="70">
        <v>1.35</v>
      </c>
      <c r="G414" s="70">
        <v>4.64</v>
      </c>
      <c r="H414" s="70">
        <v>7.71</v>
      </c>
      <c r="I414" s="87" t="s">
        <v>30</v>
      </c>
      <c r="J414" s="96">
        <f t="shared" ref="J414:J417" si="276">C414/100*10000</f>
        <v>75.97</v>
      </c>
      <c r="K414" s="26">
        <f t="shared" ref="K414:K417" si="277">1/(J414/100)</f>
        <v>1.316309069</v>
      </c>
      <c r="L414" s="97">
        <f t="shared" ref="L414:L417" si="278">F414/K414</f>
        <v>1.025595</v>
      </c>
      <c r="M414" s="49">
        <f t="shared" si="258"/>
        <v>412</v>
      </c>
      <c r="N414" s="49">
        <f t="shared" si="274"/>
        <v>312</v>
      </c>
      <c r="O414" s="77">
        <f t="shared" si="1"/>
        <v>0.7572815534</v>
      </c>
      <c r="P414" s="52">
        <f t="shared" si="15"/>
        <v>23373.84071</v>
      </c>
      <c r="Q414" s="52">
        <f t="shared" si="2"/>
        <v>584.3460179</v>
      </c>
      <c r="R414" s="52">
        <f t="shared" si="16"/>
        <v>142309.0186</v>
      </c>
      <c r="S414" s="53">
        <f t="shared" si="275"/>
        <v>204.5211063</v>
      </c>
      <c r="T414" s="53">
        <f t="shared" si="17"/>
        <v>13578.36182</v>
      </c>
      <c r="U414" s="54">
        <f t="shared" si="4"/>
        <v>0.09541462623</v>
      </c>
      <c r="V414" s="78">
        <f t="shared" si="5"/>
        <v>1.357836182</v>
      </c>
      <c r="W414" s="43"/>
      <c r="X414" s="43"/>
      <c r="Y414" s="43"/>
      <c r="Z414" s="43"/>
      <c r="AA414" s="43"/>
      <c r="AB414" s="43"/>
      <c r="AC414" s="57"/>
      <c r="AD414" s="58" t="str">
        <f t="shared" si="10"/>
        <v>#DIV/0!</v>
      </c>
      <c r="AE414" s="58">
        <f t="shared" si="11"/>
        <v>0</v>
      </c>
      <c r="AF414" s="79">
        <f t="shared" si="268"/>
        <v>13578.36182</v>
      </c>
      <c r="AG414" s="80">
        <f t="shared" si="13"/>
        <v>0</v>
      </c>
    </row>
    <row r="415" ht="15.75" customHeight="1">
      <c r="A415" s="69">
        <v>44977.04513888889</v>
      </c>
      <c r="B415" s="70" t="s">
        <v>431</v>
      </c>
      <c r="C415" s="71">
        <v>0.767</v>
      </c>
      <c r="D415" s="71">
        <v>0.1465</v>
      </c>
      <c r="E415" s="71">
        <v>0.0866</v>
      </c>
      <c r="F415" s="70">
        <v>1.34</v>
      </c>
      <c r="G415" s="70">
        <v>4.91</v>
      </c>
      <c r="H415" s="70">
        <v>8.11</v>
      </c>
      <c r="I415" s="87" t="s">
        <v>30</v>
      </c>
      <c r="J415" s="96">
        <f t="shared" si="276"/>
        <v>76.7</v>
      </c>
      <c r="K415" s="26">
        <f t="shared" si="277"/>
        <v>1.303780965</v>
      </c>
      <c r="L415" s="97">
        <f t="shared" si="278"/>
        <v>1.02778</v>
      </c>
      <c r="M415" s="49">
        <f t="shared" si="258"/>
        <v>413</v>
      </c>
      <c r="N415" s="49">
        <f t="shared" si="274"/>
        <v>313</v>
      </c>
      <c r="O415" s="77">
        <f t="shared" si="1"/>
        <v>0.7578692494</v>
      </c>
      <c r="P415" s="52">
        <f t="shared" si="15"/>
        <v>23578.36182</v>
      </c>
      <c r="Q415" s="52">
        <f t="shared" si="2"/>
        <v>589.4590455</v>
      </c>
      <c r="R415" s="52">
        <f t="shared" si="16"/>
        <v>142898.4777</v>
      </c>
      <c r="S415" s="53">
        <f t="shared" si="275"/>
        <v>200.4160755</v>
      </c>
      <c r="T415" s="53">
        <f t="shared" si="17"/>
        <v>13778.7779</v>
      </c>
      <c r="U415" s="54">
        <f t="shared" si="4"/>
        <v>0.09642354574</v>
      </c>
      <c r="V415" s="78">
        <f t="shared" si="5"/>
        <v>1.37787779</v>
      </c>
      <c r="W415" s="43"/>
      <c r="X415" s="43"/>
      <c r="Y415" s="43"/>
      <c r="Z415" s="43"/>
      <c r="AA415" s="43"/>
      <c r="AB415" s="43"/>
      <c r="AC415" s="57"/>
      <c r="AD415" s="58" t="str">
        <f t="shared" si="10"/>
        <v>#DIV/0!</v>
      </c>
      <c r="AE415" s="58">
        <f t="shared" si="11"/>
        <v>0</v>
      </c>
      <c r="AF415" s="79">
        <f t="shared" si="268"/>
        <v>13778.7779</v>
      </c>
      <c r="AG415" s="80">
        <f t="shared" si="13"/>
        <v>0</v>
      </c>
    </row>
    <row r="416" ht="15.75" customHeight="1">
      <c r="A416" s="69">
        <v>44977.12847222222</v>
      </c>
      <c r="B416" s="70" t="s">
        <v>432</v>
      </c>
      <c r="C416" s="71">
        <v>0.7031</v>
      </c>
      <c r="D416" s="71">
        <v>0.1768</v>
      </c>
      <c r="E416" s="71">
        <v>0.12</v>
      </c>
      <c r="F416" s="70">
        <v>1.65</v>
      </c>
      <c r="G416" s="70">
        <v>3.61</v>
      </c>
      <c r="H416" s="70">
        <v>4.7</v>
      </c>
      <c r="I416" s="87" t="s">
        <v>30</v>
      </c>
      <c r="J416" s="96">
        <f t="shared" si="276"/>
        <v>70.31</v>
      </c>
      <c r="K416" s="26">
        <f t="shared" si="277"/>
        <v>1.422272792</v>
      </c>
      <c r="L416" s="97">
        <f t="shared" si="278"/>
        <v>1.160115</v>
      </c>
      <c r="M416" s="49">
        <f t="shared" si="258"/>
        <v>414</v>
      </c>
      <c r="N416" s="49">
        <v>313.0</v>
      </c>
      <c r="O416" s="77">
        <f t="shared" si="1"/>
        <v>0.7560386473</v>
      </c>
      <c r="P416" s="52">
        <f t="shared" si="15"/>
        <v>23778.7779</v>
      </c>
      <c r="Q416" s="52">
        <f t="shared" si="2"/>
        <v>594.4694474</v>
      </c>
      <c r="R416" s="52">
        <f t="shared" si="16"/>
        <v>143492.9471</v>
      </c>
      <c r="S416" s="53">
        <f>Q416-(Q416*2)</f>
        <v>-594.4694474</v>
      </c>
      <c r="T416" s="53">
        <f t="shared" si="17"/>
        <v>13184.30845</v>
      </c>
      <c r="U416" s="54">
        <f t="shared" si="4"/>
        <v>0.09188122981</v>
      </c>
      <c r="V416" s="78">
        <f t="shared" si="5"/>
        <v>1.318430845</v>
      </c>
      <c r="W416" s="43"/>
      <c r="X416" s="43"/>
      <c r="Y416" s="43"/>
      <c r="Z416" s="43"/>
      <c r="AA416" s="43"/>
      <c r="AB416" s="43"/>
      <c r="AC416" s="57"/>
      <c r="AD416" s="58" t="str">
        <f t="shared" si="10"/>
        <v>#DIV/0!</v>
      </c>
      <c r="AE416" s="58">
        <f t="shared" si="11"/>
        <v>0</v>
      </c>
      <c r="AF416" s="79">
        <f t="shared" si="268"/>
        <v>13778.7779</v>
      </c>
      <c r="AG416" s="80">
        <f t="shared" si="13"/>
        <v>-594.4694474</v>
      </c>
    </row>
    <row r="417" ht="15.75" customHeight="1">
      <c r="A417" s="69">
        <v>44981.791666666664</v>
      </c>
      <c r="B417" s="70" t="s">
        <v>433</v>
      </c>
      <c r="C417" s="71">
        <v>0.7273</v>
      </c>
      <c r="D417" s="71">
        <v>0.1603</v>
      </c>
      <c r="E417" s="71">
        <v>0.1125</v>
      </c>
      <c r="F417" s="70">
        <v>1.55</v>
      </c>
      <c r="G417" s="70">
        <v>3.97</v>
      </c>
      <c r="H417" s="70">
        <v>5.24</v>
      </c>
      <c r="I417" s="87" t="s">
        <v>30</v>
      </c>
      <c r="J417" s="96">
        <f t="shared" si="276"/>
        <v>72.73</v>
      </c>
      <c r="K417" s="26">
        <f t="shared" si="277"/>
        <v>1.374948439</v>
      </c>
      <c r="L417" s="97">
        <f t="shared" si="278"/>
        <v>1.127315</v>
      </c>
      <c r="M417" s="49">
        <f t="shared" si="258"/>
        <v>415</v>
      </c>
      <c r="N417" s="49">
        <f t="shared" ref="N417:N419" si="279">N416+1</f>
        <v>314</v>
      </c>
      <c r="O417" s="77">
        <f t="shared" si="1"/>
        <v>0.756626506</v>
      </c>
      <c r="P417" s="52">
        <f t="shared" si="15"/>
        <v>23184.30845</v>
      </c>
      <c r="Q417" s="52">
        <f t="shared" si="2"/>
        <v>579.6077112</v>
      </c>
      <c r="R417" s="52">
        <f t="shared" si="16"/>
        <v>144072.5548</v>
      </c>
      <c r="S417" s="53">
        <f t="shared" ref="S417:S419" si="280">(F417-1)*Q417</f>
        <v>318.7842412</v>
      </c>
      <c r="T417" s="53">
        <f t="shared" si="17"/>
        <v>13503.09269</v>
      </c>
      <c r="U417" s="54">
        <f t="shared" si="4"/>
        <v>0.09372425378</v>
      </c>
      <c r="V417" s="78">
        <f t="shared" si="5"/>
        <v>1.350309269</v>
      </c>
      <c r="W417" s="43"/>
      <c r="X417" s="43"/>
      <c r="Y417" s="43"/>
      <c r="Z417" s="43"/>
      <c r="AA417" s="43"/>
      <c r="AB417" s="43"/>
      <c r="AC417" s="57"/>
      <c r="AD417" s="58" t="str">
        <f t="shared" si="10"/>
        <v>#DIV/0!</v>
      </c>
      <c r="AE417" s="58">
        <f t="shared" si="11"/>
        <v>0</v>
      </c>
      <c r="AF417" s="79">
        <f t="shared" si="268"/>
        <v>13778.7779</v>
      </c>
      <c r="AG417" s="80">
        <f t="shared" si="13"/>
        <v>-275.6852062</v>
      </c>
    </row>
    <row r="418" ht="15.75" customHeight="1">
      <c r="A418" s="69">
        <v>44982.625</v>
      </c>
      <c r="B418" s="70" t="s">
        <v>434</v>
      </c>
      <c r="C418" s="71">
        <v>0.7571</v>
      </c>
      <c r="D418" s="71">
        <v>0.1606</v>
      </c>
      <c r="E418" s="71">
        <v>0.0823</v>
      </c>
      <c r="F418" s="70">
        <v>1.36</v>
      </c>
      <c r="G418" s="70">
        <v>4.61</v>
      </c>
      <c r="H418" s="70">
        <v>9.0</v>
      </c>
      <c r="I418" s="87" t="s">
        <v>30</v>
      </c>
      <c r="J418" s="96">
        <v>75.71</v>
      </c>
      <c r="K418" s="26">
        <v>1.3208294809140142</v>
      </c>
      <c r="L418" s="97">
        <v>1.029656</v>
      </c>
      <c r="M418" s="49">
        <f t="shared" si="258"/>
        <v>416</v>
      </c>
      <c r="N418" s="49">
        <f t="shared" si="279"/>
        <v>315</v>
      </c>
      <c r="O418" s="77">
        <f t="shared" si="1"/>
        <v>0.7572115385</v>
      </c>
      <c r="P418" s="52">
        <f t="shared" si="15"/>
        <v>23503.09269</v>
      </c>
      <c r="Q418" s="52">
        <f t="shared" si="2"/>
        <v>587.5773173</v>
      </c>
      <c r="R418" s="52">
        <f t="shared" si="16"/>
        <v>144660.1321</v>
      </c>
      <c r="S418" s="53">
        <f t="shared" si="280"/>
        <v>211.5278342</v>
      </c>
      <c r="T418" s="53">
        <f t="shared" si="17"/>
        <v>13714.62052</v>
      </c>
      <c r="U418" s="54">
        <f t="shared" si="4"/>
        <v>0.0948058067</v>
      </c>
      <c r="V418" s="78">
        <f t="shared" si="5"/>
        <v>1.371462052</v>
      </c>
      <c r="W418" s="43"/>
      <c r="X418" s="43"/>
      <c r="Y418" s="43"/>
      <c r="Z418" s="43"/>
      <c r="AA418" s="43"/>
      <c r="AB418" s="43"/>
      <c r="AC418" s="57"/>
      <c r="AD418" s="58" t="str">
        <f t="shared" si="10"/>
        <v>#DIV/0!</v>
      </c>
      <c r="AE418" s="58">
        <f t="shared" si="11"/>
        <v>0</v>
      </c>
      <c r="AF418" s="79">
        <f t="shared" si="268"/>
        <v>13778.7779</v>
      </c>
      <c r="AG418" s="80">
        <f t="shared" si="13"/>
        <v>-64.15737203</v>
      </c>
    </row>
    <row r="419" ht="15.75" customHeight="1">
      <c r="A419" s="69">
        <v>44982.71875</v>
      </c>
      <c r="B419" s="70" t="s">
        <v>435</v>
      </c>
      <c r="C419" s="71">
        <v>0.7661</v>
      </c>
      <c r="D419" s="71">
        <v>0.1385</v>
      </c>
      <c r="E419" s="71">
        <v>0.0954</v>
      </c>
      <c r="F419" s="70">
        <v>1.32</v>
      </c>
      <c r="G419" s="70">
        <v>5.22</v>
      </c>
      <c r="H419" s="70">
        <v>8.03</v>
      </c>
      <c r="I419" s="87" t="s">
        <v>30</v>
      </c>
      <c r="J419" s="96">
        <v>76.61</v>
      </c>
      <c r="K419" s="26">
        <v>1.3053126223730585</v>
      </c>
      <c r="L419" s="97">
        <v>1.011252</v>
      </c>
      <c r="M419" s="49">
        <f t="shared" si="258"/>
        <v>417</v>
      </c>
      <c r="N419" s="49">
        <f t="shared" si="279"/>
        <v>316</v>
      </c>
      <c r="O419" s="77">
        <f t="shared" si="1"/>
        <v>0.757793765</v>
      </c>
      <c r="P419" s="52">
        <f t="shared" si="15"/>
        <v>23714.62052</v>
      </c>
      <c r="Q419" s="52">
        <f t="shared" si="2"/>
        <v>592.8655131</v>
      </c>
      <c r="R419" s="52">
        <f t="shared" si="16"/>
        <v>145252.9977</v>
      </c>
      <c r="S419" s="53">
        <f t="shared" si="280"/>
        <v>189.7169642</v>
      </c>
      <c r="T419" s="53">
        <f t="shared" si="17"/>
        <v>13904.33749</v>
      </c>
      <c r="U419" s="54">
        <f t="shared" si="4"/>
        <v>0.09572496068</v>
      </c>
      <c r="V419" s="78">
        <f t="shared" si="5"/>
        <v>1.390433749</v>
      </c>
      <c r="W419" s="43"/>
      <c r="X419" s="43"/>
      <c r="Y419" s="43"/>
      <c r="Z419" s="43"/>
      <c r="AA419" s="43"/>
      <c r="AB419" s="43"/>
      <c r="AC419" s="57"/>
      <c r="AD419" s="58" t="str">
        <f t="shared" si="10"/>
        <v>#DIV/0!</v>
      </c>
      <c r="AE419" s="58">
        <f t="shared" si="11"/>
        <v>0</v>
      </c>
      <c r="AF419" s="79">
        <f t="shared" si="268"/>
        <v>13904.33749</v>
      </c>
      <c r="AG419" s="80">
        <f t="shared" si="13"/>
        <v>0</v>
      </c>
    </row>
    <row r="420" ht="15.75" customHeight="1">
      <c r="A420" s="69">
        <v>44983.0625</v>
      </c>
      <c r="B420" s="70" t="s">
        <v>436</v>
      </c>
      <c r="C420" s="71">
        <v>0.822</v>
      </c>
      <c r="D420" s="71">
        <v>0.1101</v>
      </c>
      <c r="E420" s="71">
        <v>0.0679</v>
      </c>
      <c r="F420" s="70">
        <v>1.53</v>
      </c>
      <c r="G420" s="70">
        <v>4.28</v>
      </c>
      <c r="H420" s="70">
        <v>5.61</v>
      </c>
      <c r="I420" s="87" t="s">
        <v>30</v>
      </c>
      <c r="J420" s="96">
        <v>82.2</v>
      </c>
      <c r="K420" s="26">
        <v>1.21654501216545</v>
      </c>
      <c r="L420" s="97">
        <v>1.2576600000000002</v>
      </c>
      <c r="M420" s="49">
        <f t="shared" si="258"/>
        <v>418</v>
      </c>
      <c r="N420" s="49">
        <v>316.0</v>
      </c>
      <c r="O420" s="77">
        <f t="shared" si="1"/>
        <v>0.7559808612</v>
      </c>
      <c r="P420" s="52">
        <f t="shared" si="15"/>
        <v>23904.33749</v>
      </c>
      <c r="Q420" s="52">
        <f t="shared" si="2"/>
        <v>597.6084372</v>
      </c>
      <c r="R420" s="52">
        <f t="shared" si="16"/>
        <v>145850.6061</v>
      </c>
      <c r="S420" s="53">
        <f>Q420-(Q420*2)</f>
        <v>-597.6084372</v>
      </c>
      <c r="T420" s="53">
        <f t="shared" si="17"/>
        <v>13306.72905</v>
      </c>
      <c r="U420" s="54">
        <f t="shared" si="4"/>
        <v>0.09123533599</v>
      </c>
      <c r="V420" s="78">
        <f t="shared" si="5"/>
        <v>1.330672905</v>
      </c>
      <c r="W420" s="43"/>
      <c r="X420" s="43"/>
      <c r="Y420" s="43"/>
      <c r="Z420" s="43"/>
      <c r="AA420" s="43"/>
      <c r="AB420" s="43"/>
      <c r="AC420" s="57"/>
      <c r="AD420" s="58" t="str">
        <f t="shared" si="10"/>
        <v>#DIV/0!</v>
      </c>
      <c r="AE420" s="58">
        <f t="shared" si="11"/>
        <v>0</v>
      </c>
      <c r="AF420" s="79">
        <f t="shared" si="268"/>
        <v>13904.33749</v>
      </c>
      <c r="AG420" s="80">
        <f t="shared" si="13"/>
        <v>-597.6084372</v>
      </c>
    </row>
    <row r="421" ht="15.75" customHeight="1">
      <c r="A421" s="69">
        <v>44983.6875</v>
      </c>
      <c r="B421" s="70" t="s">
        <v>437</v>
      </c>
      <c r="C421" s="71">
        <v>0.7323</v>
      </c>
      <c r="D421" s="71">
        <v>0.1588</v>
      </c>
      <c r="E421" s="71">
        <v>0.1089</v>
      </c>
      <c r="F421" s="70">
        <v>1.39</v>
      </c>
      <c r="G421" s="70">
        <v>4.46</v>
      </c>
      <c r="H421" s="70">
        <v>7.69</v>
      </c>
      <c r="I421" s="87" t="s">
        <v>30</v>
      </c>
      <c r="J421" s="96">
        <v>73.22999999999999</v>
      </c>
      <c r="K421" s="26">
        <v>1.365560562610952</v>
      </c>
      <c r="L421" s="97">
        <v>1.0178969999999998</v>
      </c>
      <c r="M421" s="49">
        <f t="shared" si="258"/>
        <v>419</v>
      </c>
      <c r="N421" s="49">
        <f>N420+1</f>
        <v>317</v>
      </c>
      <c r="O421" s="77">
        <f t="shared" si="1"/>
        <v>0.7565632458</v>
      </c>
      <c r="P421" s="52">
        <f t="shared" si="15"/>
        <v>23306.72905</v>
      </c>
      <c r="Q421" s="52">
        <f t="shared" si="2"/>
        <v>582.6682263</v>
      </c>
      <c r="R421" s="52">
        <f t="shared" si="16"/>
        <v>146433.2743</v>
      </c>
      <c r="S421" s="53">
        <f>(F421-1)*Q421</f>
        <v>227.2406083</v>
      </c>
      <c r="T421" s="53">
        <f t="shared" si="17"/>
        <v>13533.96966</v>
      </c>
      <c r="U421" s="54">
        <f t="shared" si="4"/>
        <v>0.09242414146</v>
      </c>
      <c r="V421" s="78">
        <f t="shared" si="5"/>
        <v>1.353396966</v>
      </c>
      <c r="W421" s="43"/>
      <c r="X421" s="43"/>
      <c r="Y421" s="43"/>
      <c r="Z421" s="43"/>
      <c r="AA421" s="43"/>
      <c r="AB421" s="43"/>
      <c r="AC421" s="57"/>
      <c r="AD421" s="58" t="str">
        <f t="shared" si="10"/>
        <v>#DIV/0!</v>
      </c>
      <c r="AE421" s="58">
        <f t="shared" si="11"/>
        <v>0</v>
      </c>
      <c r="AF421" s="79">
        <f t="shared" si="268"/>
        <v>13904.33749</v>
      </c>
      <c r="AG421" s="80">
        <f t="shared" si="13"/>
        <v>-370.367829</v>
      </c>
    </row>
    <row r="422" ht="15.75" customHeight="1">
      <c r="A422" s="69">
        <v>44984.833333333336</v>
      </c>
      <c r="B422" s="70" t="s">
        <v>438</v>
      </c>
      <c r="C422" s="71">
        <v>0.6924</v>
      </c>
      <c r="D422" s="71">
        <v>0.1852</v>
      </c>
      <c r="E422" s="71">
        <v>0.1224</v>
      </c>
      <c r="F422" s="70">
        <v>1.57</v>
      </c>
      <c r="G422" s="70">
        <v>3.79</v>
      </c>
      <c r="H422" s="70">
        <v>5.67</v>
      </c>
      <c r="I422" s="87" t="s">
        <v>30</v>
      </c>
      <c r="J422" s="96">
        <f t="shared" ref="J422:J426" si="281">C422/100*10000</f>
        <v>69.24</v>
      </c>
      <c r="K422" s="26">
        <f t="shared" ref="K422:K426" si="282">1/(J422/100)</f>
        <v>1.444251878</v>
      </c>
      <c r="L422" s="97">
        <f t="shared" ref="L422:L426" si="283">F422/K422</f>
        <v>1.087068</v>
      </c>
      <c r="M422" s="49">
        <f t="shared" si="258"/>
        <v>420</v>
      </c>
      <c r="N422" s="49">
        <v>317.0</v>
      </c>
      <c r="O422" s="77">
        <f t="shared" si="1"/>
        <v>0.7547619048</v>
      </c>
      <c r="P422" s="52">
        <f t="shared" si="15"/>
        <v>23533.96966</v>
      </c>
      <c r="Q422" s="52">
        <f t="shared" si="2"/>
        <v>588.3492415</v>
      </c>
      <c r="R422" s="52">
        <f t="shared" si="16"/>
        <v>147021.6236</v>
      </c>
      <c r="S422" s="53">
        <f>Q422-(Q422*2)</f>
        <v>-588.3492415</v>
      </c>
      <c r="T422" s="53">
        <f t="shared" si="17"/>
        <v>12945.62042</v>
      </c>
      <c r="U422" s="54">
        <f t="shared" si="4"/>
        <v>0.08805249259</v>
      </c>
      <c r="V422" s="78">
        <f t="shared" si="5"/>
        <v>1.294562042</v>
      </c>
      <c r="W422" s="43"/>
      <c r="X422" s="43"/>
      <c r="Y422" s="43"/>
      <c r="Z422" s="43"/>
      <c r="AA422" s="43"/>
      <c r="AB422" s="43"/>
      <c r="AC422" s="57"/>
      <c r="AD422" s="58" t="str">
        <f t="shared" si="10"/>
        <v>#DIV/0!</v>
      </c>
      <c r="AE422" s="58">
        <f t="shared" si="11"/>
        <v>0</v>
      </c>
      <c r="AF422" s="79">
        <f t="shared" si="268"/>
        <v>13904.33749</v>
      </c>
      <c r="AG422" s="80">
        <f t="shared" si="13"/>
        <v>-958.7170705</v>
      </c>
    </row>
    <row r="423" ht="15.75" customHeight="1">
      <c r="A423" s="69">
        <v>44988.02777777778</v>
      </c>
      <c r="B423" s="70" t="s">
        <v>439</v>
      </c>
      <c r="C423" s="71">
        <v>0.797</v>
      </c>
      <c r="D423" s="71">
        <v>0.1505</v>
      </c>
      <c r="E423" s="71">
        <v>0.0526</v>
      </c>
      <c r="F423" s="70">
        <v>1.29</v>
      </c>
      <c r="G423" s="70">
        <v>4.24</v>
      </c>
      <c r="H423" s="70">
        <v>9.86</v>
      </c>
      <c r="I423" s="87" t="s">
        <v>30</v>
      </c>
      <c r="J423" s="96">
        <f t="shared" si="281"/>
        <v>79.7</v>
      </c>
      <c r="K423" s="26">
        <f t="shared" si="282"/>
        <v>1.254705144</v>
      </c>
      <c r="L423" s="97">
        <f t="shared" si="283"/>
        <v>1.02813</v>
      </c>
      <c r="M423" s="49">
        <f t="shared" si="258"/>
        <v>421</v>
      </c>
      <c r="N423" s="49">
        <f>N422+1</f>
        <v>318</v>
      </c>
      <c r="O423" s="77">
        <f t="shared" si="1"/>
        <v>0.7553444181</v>
      </c>
      <c r="P423" s="52">
        <f t="shared" si="15"/>
        <v>22945.62042</v>
      </c>
      <c r="Q423" s="52">
        <f t="shared" si="2"/>
        <v>573.6405105</v>
      </c>
      <c r="R423" s="52">
        <f t="shared" si="16"/>
        <v>147595.2641</v>
      </c>
      <c r="S423" s="53">
        <f>(F423-1)*Q423</f>
        <v>166.355748</v>
      </c>
      <c r="T423" s="53">
        <f t="shared" si="17"/>
        <v>13111.97617</v>
      </c>
      <c r="U423" s="54">
        <f t="shared" si="4"/>
        <v>0.08883737733</v>
      </c>
      <c r="V423" s="78">
        <f t="shared" si="5"/>
        <v>1.311197617</v>
      </c>
      <c r="W423" s="43"/>
      <c r="X423" s="43"/>
      <c r="Y423" s="43"/>
      <c r="Z423" s="43"/>
      <c r="AA423" s="43"/>
      <c r="AB423" s="43"/>
      <c r="AC423" s="57"/>
      <c r="AD423" s="58" t="str">
        <f t="shared" si="10"/>
        <v>#DIV/0!</v>
      </c>
      <c r="AE423" s="58">
        <f t="shared" si="11"/>
        <v>0</v>
      </c>
      <c r="AF423" s="79">
        <f t="shared" si="268"/>
        <v>13904.33749</v>
      </c>
      <c r="AG423" s="80">
        <f t="shared" si="13"/>
        <v>-792.3613224</v>
      </c>
    </row>
    <row r="424" ht="15.75" customHeight="1">
      <c r="A424" s="69">
        <v>44988.71527777778</v>
      </c>
      <c r="B424" s="70" t="s">
        <v>440</v>
      </c>
      <c r="C424" s="71">
        <v>0.7049</v>
      </c>
      <c r="D424" s="71">
        <v>0.1696</v>
      </c>
      <c r="E424" s="71">
        <v>0.1254</v>
      </c>
      <c r="F424" s="70">
        <v>1.59</v>
      </c>
      <c r="G424" s="70">
        <v>4.03</v>
      </c>
      <c r="H424" s="70">
        <v>4.91</v>
      </c>
      <c r="I424" s="87" t="s">
        <v>30</v>
      </c>
      <c r="J424" s="96">
        <f t="shared" si="281"/>
        <v>70.49</v>
      </c>
      <c r="K424" s="26">
        <f t="shared" si="282"/>
        <v>1.418640942</v>
      </c>
      <c r="L424" s="97">
        <f t="shared" si="283"/>
        <v>1.120791</v>
      </c>
      <c r="M424" s="49">
        <f t="shared" si="258"/>
        <v>422</v>
      </c>
      <c r="N424" s="49">
        <v>318.0</v>
      </c>
      <c r="O424" s="77">
        <f t="shared" si="1"/>
        <v>0.7535545024</v>
      </c>
      <c r="P424" s="52">
        <f t="shared" si="15"/>
        <v>23111.97617</v>
      </c>
      <c r="Q424" s="52">
        <f t="shared" si="2"/>
        <v>577.7994042</v>
      </c>
      <c r="R424" s="52">
        <f t="shared" si="16"/>
        <v>148173.0635</v>
      </c>
      <c r="S424" s="53">
        <f t="shared" ref="S424:S427" si="284">Q424-(Q424*2)</f>
        <v>-577.7994042</v>
      </c>
      <c r="T424" s="53">
        <f t="shared" si="17"/>
        <v>12534.17676</v>
      </c>
      <c r="U424" s="54">
        <f t="shared" si="4"/>
        <v>0.08459146668</v>
      </c>
      <c r="V424" s="78">
        <f t="shared" si="5"/>
        <v>1.253417676</v>
      </c>
      <c r="W424" s="43"/>
      <c r="X424" s="43"/>
      <c r="Y424" s="43"/>
      <c r="Z424" s="43"/>
      <c r="AA424" s="43"/>
      <c r="AB424" s="43"/>
      <c r="AC424" s="57"/>
      <c r="AD424" s="58" t="str">
        <f t="shared" si="10"/>
        <v>#DIV/0!</v>
      </c>
      <c r="AE424" s="58">
        <f t="shared" si="11"/>
        <v>0</v>
      </c>
      <c r="AF424" s="79">
        <f t="shared" si="268"/>
        <v>13904.33749</v>
      </c>
      <c r="AG424" s="80">
        <f t="shared" si="13"/>
        <v>-1370.160727</v>
      </c>
    </row>
    <row r="425" ht="15.75" customHeight="1">
      <c r="A425" s="69">
        <v>44988.770833333336</v>
      </c>
      <c r="B425" s="70" t="s">
        <v>441</v>
      </c>
      <c r="C425" s="71">
        <v>0.746</v>
      </c>
      <c r="D425" s="71">
        <v>0.1669</v>
      </c>
      <c r="E425" s="71">
        <v>0.0871</v>
      </c>
      <c r="F425" s="70">
        <v>1.37</v>
      </c>
      <c r="G425" s="70">
        <v>4.37</v>
      </c>
      <c r="H425" s="70">
        <v>7.35</v>
      </c>
      <c r="I425" s="87" t="s">
        <v>30</v>
      </c>
      <c r="J425" s="96">
        <f t="shared" si="281"/>
        <v>74.6</v>
      </c>
      <c r="K425" s="26">
        <f t="shared" si="282"/>
        <v>1.340482574</v>
      </c>
      <c r="L425" s="97">
        <f t="shared" si="283"/>
        <v>1.02202</v>
      </c>
      <c r="M425" s="49">
        <f t="shared" si="258"/>
        <v>423</v>
      </c>
      <c r="N425" s="49">
        <v>318.0</v>
      </c>
      <c r="O425" s="77">
        <f t="shared" si="1"/>
        <v>0.7517730496</v>
      </c>
      <c r="P425" s="52">
        <f t="shared" si="15"/>
        <v>22534.17676</v>
      </c>
      <c r="Q425" s="52">
        <f t="shared" si="2"/>
        <v>563.3544191</v>
      </c>
      <c r="R425" s="52">
        <f t="shared" si="16"/>
        <v>148736.4179</v>
      </c>
      <c r="S425" s="53">
        <f t="shared" si="284"/>
        <v>-563.3544191</v>
      </c>
      <c r="T425" s="53">
        <f t="shared" si="17"/>
        <v>11970.82234</v>
      </c>
      <c r="U425" s="54">
        <f t="shared" si="4"/>
        <v>0.0804834654</v>
      </c>
      <c r="V425" s="78">
        <f t="shared" si="5"/>
        <v>1.197082234</v>
      </c>
      <c r="W425" s="43"/>
      <c r="X425" s="43"/>
      <c r="Y425" s="43"/>
      <c r="Z425" s="43"/>
      <c r="AA425" s="43"/>
      <c r="AB425" s="43"/>
      <c r="AC425" s="57"/>
      <c r="AD425" s="58" t="str">
        <f t="shared" si="10"/>
        <v>#DIV/0!</v>
      </c>
      <c r="AE425" s="58">
        <f t="shared" si="11"/>
        <v>0</v>
      </c>
      <c r="AF425" s="79">
        <f t="shared" si="268"/>
        <v>13904.33749</v>
      </c>
      <c r="AG425" s="80">
        <f t="shared" si="13"/>
        <v>-1933.515146</v>
      </c>
    </row>
    <row r="426" ht="15.75" customHeight="1">
      <c r="A426" s="69">
        <v>44988.958333333336</v>
      </c>
      <c r="B426" s="70" t="s">
        <v>98</v>
      </c>
      <c r="C426" s="71">
        <v>0.7475</v>
      </c>
      <c r="D426" s="71">
        <v>0.1629</v>
      </c>
      <c r="E426" s="71">
        <v>0.0895</v>
      </c>
      <c r="F426" s="70">
        <v>1.71</v>
      </c>
      <c r="G426" s="70">
        <v>3.17</v>
      </c>
      <c r="H426" s="70">
        <v>4.4</v>
      </c>
      <c r="I426" s="87" t="s">
        <v>30</v>
      </c>
      <c r="J426" s="96">
        <f t="shared" si="281"/>
        <v>74.75</v>
      </c>
      <c r="K426" s="26">
        <f t="shared" si="282"/>
        <v>1.337792642</v>
      </c>
      <c r="L426" s="97">
        <f t="shared" si="283"/>
        <v>1.278225</v>
      </c>
      <c r="M426" s="49">
        <f t="shared" si="258"/>
        <v>424</v>
      </c>
      <c r="N426" s="49">
        <v>318.0</v>
      </c>
      <c r="O426" s="77">
        <f t="shared" si="1"/>
        <v>0.75</v>
      </c>
      <c r="P426" s="52">
        <f t="shared" si="15"/>
        <v>21970.82234</v>
      </c>
      <c r="Q426" s="52">
        <f t="shared" si="2"/>
        <v>549.2705586</v>
      </c>
      <c r="R426" s="52">
        <f t="shared" si="16"/>
        <v>149285.6884</v>
      </c>
      <c r="S426" s="53">
        <f t="shared" si="284"/>
        <v>-549.2705586</v>
      </c>
      <c r="T426" s="53">
        <f t="shared" si="17"/>
        <v>11421.55178</v>
      </c>
      <c r="U426" s="54">
        <f t="shared" si="4"/>
        <v>0.07650801563</v>
      </c>
      <c r="V426" s="78">
        <f t="shared" si="5"/>
        <v>1.142155178</v>
      </c>
      <c r="W426" s="43"/>
      <c r="X426" s="43"/>
      <c r="Y426" s="43"/>
      <c r="Z426" s="43"/>
      <c r="AA426" s="43"/>
      <c r="AB426" s="43"/>
      <c r="AC426" s="57"/>
      <c r="AD426" s="58" t="str">
        <f t="shared" si="10"/>
        <v>#DIV/0!</v>
      </c>
      <c r="AE426" s="58">
        <f t="shared" si="11"/>
        <v>0</v>
      </c>
      <c r="AF426" s="79">
        <f t="shared" si="268"/>
        <v>13904.33749</v>
      </c>
      <c r="AG426" s="80">
        <f t="shared" si="13"/>
        <v>-2482.785704</v>
      </c>
    </row>
    <row r="427" ht="15.75" customHeight="1">
      <c r="A427" s="69">
        <v>44989.625</v>
      </c>
      <c r="B427" s="70" t="s">
        <v>442</v>
      </c>
      <c r="C427" s="71">
        <v>0.7232</v>
      </c>
      <c r="D427" s="71">
        <v>0.1801</v>
      </c>
      <c r="E427" s="71">
        <v>0.0967</v>
      </c>
      <c r="F427" s="70">
        <v>1.62</v>
      </c>
      <c r="G427" s="70">
        <v>3.75</v>
      </c>
      <c r="H427" s="70">
        <v>5.35</v>
      </c>
      <c r="I427" s="87" t="s">
        <v>30</v>
      </c>
      <c r="J427" s="96">
        <v>72.32</v>
      </c>
      <c r="K427" s="26">
        <v>1.3827433628318584</v>
      </c>
      <c r="L427" s="97">
        <v>1.1715840000000002</v>
      </c>
      <c r="M427" s="49">
        <f t="shared" si="258"/>
        <v>425</v>
      </c>
      <c r="N427" s="49">
        <v>318.0</v>
      </c>
      <c r="O427" s="77">
        <f t="shared" si="1"/>
        <v>0.7482352941</v>
      </c>
      <c r="P427" s="52">
        <f t="shared" si="15"/>
        <v>21421.55178</v>
      </c>
      <c r="Q427" s="52">
        <f t="shared" si="2"/>
        <v>535.5387946</v>
      </c>
      <c r="R427" s="52">
        <f t="shared" si="16"/>
        <v>149821.2272</v>
      </c>
      <c r="S427" s="53">
        <f t="shared" si="284"/>
        <v>-535.5387946</v>
      </c>
      <c r="T427" s="53">
        <f t="shared" si="17"/>
        <v>10886.01299</v>
      </c>
      <c r="U427" s="54">
        <f t="shared" si="4"/>
        <v>0.07266001748</v>
      </c>
      <c r="V427" s="78">
        <f t="shared" si="5"/>
        <v>1.088601299</v>
      </c>
      <c r="W427" s="43"/>
      <c r="X427" s="43"/>
      <c r="Y427" s="43"/>
      <c r="Z427" s="43"/>
      <c r="AA427" s="43"/>
      <c r="AB427" s="43"/>
      <c r="AC427" s="57"/>
      <c r="AD427" s="58" t="str">
        <f t="shared" si="10"/>
        <v>#DIV/0!</v>
      </c>
      <c r="AE427" s="58">
        <f t="shared" si="11"/>
        <v>0</v>
      </c>
      <c r="AF427" s="79">
        <f t="shared" si="268"/>
        <v>13904.33749</v>
      </c>
      <c r="AG427" s="80">
        <f t="shared" si="13"/>
        <v>-3018.324499</v>
      </c>
    </row>
    <row r="428" ht="15.75" customHeight="1">
      <c r="A428" s="69">
        <v>44989.625</v>
      </c>
      <c r="B428" s="70" t="s">
        <v>443</v>
      </c>
      <c r="C428" s="71">
        <v>0.8427</v>
      </c>
      <c r="D428" s="71">
        <v>0.1059</v>
      </c>
      <c r="E428" s="71">
        <v>0.0514</v>
      </c>
      <c r="F428" s="70">
        <v>1.23</v>
      </c>
      <c r="G428" s="70">
        <v>5.2</v>
      </c>
      <c r="H428" s="70">
        <v>10.23</v>
      </c>
      <c r="I428" s="87" t="s">
        <v>30</v>
      </c>
      <c r="J428" s="96">
        <v>84.27000000000001</v>
      </c>
      <c r="K428" s="26">
        <v>1.1866619200189865</v>
      </c>
      <c r="L428" s="97">
        <v>1.036521</v>
      </c>
      <c r="M428" s="49">
        <f t="shared" si="258"/>
        <v>426</v>
      </c>
      <c r="N428" s="49">
        <f>N427+1</f>
        <v>319</v>
      </c>
      <c r="O428" s="77">
        <f t="shared" si="1"/>
        <v>0.7488262911</v>
      </c>
      <c r="P428" s="52">
        <f t="shared" si="15"/>
        <v>20886.01299</v>
      </c>
      <c r="Q428" s="52">
        <f t="shared" si="2"/>
        <v>522.1503247</v>
      </c>
      <c r="R428" s="52">
        <f t="shared" si="16"/>
        <v>150343.3776</v>
      </c>
      <c r="S428" s="53">
        <f>(F428-1)*Q428</f>
        <v>120.0945747</v>
      </c>
      <c r="T428" s="53">
        <f t="shared" si="17"/>
        <v>11006.10756</v>
      </c>
      <c r="U428" s="54">
        <f t="shared" si="4"/>
        <v>0.07320646737</v>
      </c>
      <c r="V428" s="78">
        <f t="shared" si="5"/>
        <v>1.100610756</v>
      </c>
      <c r="W428" s="43"/>
      <c r="X428" s="43"/>
      <c r="Y428" s="43"/>
      <c r="Z428" s="43"/>
      <c r="AA428" s="43"/>
      <c r="AB428" s="43"/>
      <c r="AC428" s="57"/>
      <c r="AD428" s="58" t="str">
        <f t="shared" si="10"/>
        <v>#DIV/0!</v>
      </c>
      <c r="AE428" s="58">
        <f t="shared" si="11"/>
        <v>0</v>
      </c>
      <c r="AF428" s="79">
        <f t="shared" si="268"/>
        <v>13904.33749</v>
      </c>
      <c r="AG428" s="80">
        <f t="shared" si="13"/>
        <v>-2898.229924</v>
      </c>
    </row>
    <row r="429" ht="15.75" customHeight="1">
      <c r="A429" s="69">
        <v>44989.729166666664</v>
      </c>
      <c r="B429" s="70" t="s">
        <v>444</v>
      </c>
      <c r="C429" s="71">
        <v>0.8297</v>
      </c>
      <c r="D429" s="71">
        <v>0.1211</v>
      </c>
      <c r="E429" s="71">
        <v>0.0493</v>
      </c>
      <c r="F429" s="70">
        <v>1.33</v>
      </c>
      <c r="G429" s="70">
        <v>4.44</v>
      </c>
      <c r="H429" s="70">
        <v>8.0</v>
      </c>
      <c r="I429" s="87" t="s">
        <v>30</v>
      </c>
      <c r="J429" s="96">
        <v>82.97</v>
      </c>
      <c r="K429" s="26">
        <v>1.205254911413764</v>
      </c>
      <c r="L429" s="97">
        <v>1.103501</v>
      </c>
      <c r="M429" s="49">
        <f t="shared" si="258"/>
        <v>427</v>
      </c>
      <c r="N429" s="49">
        <v>319.0</v>
      </c>
      <c r="O429" s="77">
        <f t="shared" si="1"/>
        <v>0.7470725995</v>
      </c>
      <c r="P429" s="52">
        <f t="shared" si="15"/>
        <v>21006.10756</v>
      </c>
      <c r="Q429" s="52">
        <f t="shared" si="2"/>
        <v>525.1526891</v>
      </c>
      <c r="R429" s="52">
        <f t="shared" si="16"/>
        <v>150868.5303</v>
      </c>
      <c r="S429" s="53">
        <f t="shared" ref="S429:S431" si="285">Q429-(Q429*2)</f>
        <v>-525.1526891</v>
      </c>
      <c r="T429" s="53">
        <f t="shared" si="17"/>
        <v>10480.95488</v>
      </c>
      <c r="U429" s="54">
        <f t="shared" si="4"/>
        <v>0.06947078266</v>
      </c>
      <c r="V429" s="78">
        <f t="shared" si="5"/>
        <v>1.048095488</v>
      </c>
      <c r="W429" s="43"/>
      <c r="X429" s="43"/>
      <c r="Y429" s="43"/>
      <c r="Z429" s="43"/>
      <c r="AA429" s="43"/>
      <c r="AB429" s="43"/>
      <c r="AC429" s="57"/>
      <c r="AD429" s="58" t="str">
        <f t="shared" si="10"/>
        <v>#DIV/0!</v>
      </c>
      <c r="AE429" s="58">
        <f t="shared" si="11"/>
        <v>0</v>
      </c>
      <c r="AF429" s="79">
        <f t="shared" si="268"/>
        <v>13904.33749</v>
      </c>
      <c r="AG429" s="80">
        <f t="shared" si="13"/>
        <v>-3423.382613</v>
      </c>
    </row>
    <row r="430" ht="15.75" customHeight="1">
      <c r="A430" s="69">
        <v>44989.895833333336</v>
      </c>
      <c r="B430" s="70" t="s">
        <v>445</v>
      </c>
      <c r="C430" s="71">
        <v>0.7585</v>
      </c>
      <c r="D430" s="71">
        <v>0.1458</v>
      </c>
      <c r="E430" s="71">
        <v>0.0958</v>
      </c>
      <c r="F430" s="70">
        <v>1.65</v>
      </c>
      <c r="G430" s="70">
        <v>3.87</v>
      </c>
      <c r="H430" s="70">
        <v>4.36</v>
      </c>
      <c r="I430" s="87" t="s">
        <v>30</v>
      </c>
      <c r="J430" s="96">
        <v>75.85</v>
      </c>
      <c r="K430" s="26">
        <v>1.3183915622940015</v>
      </c>
      <c r="L430" s="97">
        <v>1.2515249999999998</v>
      </c>
      <c r="M430" s="49">
        <f t="shared" si="258"/>
        <v>428</v>
      </c>
      <c r="N430" s="49">
        <v>319.0</v>
      </c>
      <c r="O430" s="77">
        <f t="shared" si="1"/>
        <v>0.7453271028</v>
      </c>
      <c r="P430" s="52">
        <f t="shared" si="15"/>
        <v>20480.95488</v>
      </c>
      <c r="Q430" s="52">
        <f t="shared" si="2"/>
        <v>512.0238719</v>
      </c>
      <c r="R430" s="52">
        <f t="shared" si="16"/>
        <v>151380.5541</v>
      </c>
      <c r="S430" s="53">
        <f t="shared" si="285"/>
        <v>-512.0238719</v>
      </c>
      <c r="T430" s="53">
        <f t="shared" si="17"/>
        <v>9968.931004</v>
      </c>
      <c r="U430" s="54">
        <f t="shared" si="4"/>
        <v>0.06585344505</v>
      </c>
      <c r="V430" s="78">
        <f t="shared" si="5"/>
        <v>0.9968931004</v>
      </c>
      <c r="W430" s="43"/>
      <c r="X430" s="43"/>
      <c r="Y430" s="43"/>
      <c r="Z430" s="43"/>
      <c r="AA430" s="43"/>
      <c r="AB430" s="43"/>
      <c r="AC430" s="57"/>
      <c r="AD430" s="58" t="str">
        <f t="shared" si="10"/>
        <v>#DIV/0!</v>
      </c>
      <c r="AE430" s="58">
        <f t="shared" si="11"/>
        <v>0</v>
      </c>
      <c r="AF430" s="79">
        <f t="shared" si="268"/>
        <v>13904.33749</v>
      </c>
      <c r="AG430" s="80">
        <f t="shared" si="13"/>
        <v>-3935.406485</v>
      </c>
    </row>
    <row r="431" ht="15.75" customHeight="1">
      <c r="A431" s="69">
        <v>44990.6875</v>
      </c>
      <c r="B431" s="70" t="s">
        <v>446</v>
      </c>
      <c r="C431" s="71">
        <v>0.7148</v>
      </c>
      <c r="D431" s="71">
        <v>0.1808</v>
      </c>
      <c r="E431" s="71">
        <v>0.1044</v>
      </c>
      <c r="F431" s="70">
        <v>1.43</v>
      </c>
      <c r="G431" s="70">
        <v>3.86</v>
      </c>
      <c r="H431" s="70">
        <v>6.62</v>
      </c>
      <c r="I431" s="87" t="s">
        <v>30</v>
      </c>
      <c r="J431" s="96">
        <f t="shared" ref="J431:J437" si="286">C431/100*10000</f>
        <v>71.48</v>
      </c>
      <c r="K431" s="26">
        <f t="shared" ref="K431:K437" si="287">1/(J431/100)</f>
        <v>1.398992725</v>
      </c>
      <c r="L431" s="97">
        <f t="shared" ref="L431:L437" si="288">F431/K431</f>
        <v>1.022164</v>
      </c>
      <c r="M431" s="49">
        <f t="shared" si="258"/>
        <v>429</v>
      </c>
      <c r="N431" s="49">
        <v>319.0</v>
      </c>
      <c r="O431" s="77">
        <f t="shared" si="1"/>
        <v>0.7435897436</v>
      </c>
      <c r="P431" s="52">
        <f t="shared" si="15"/>
        <v>19968.931</v>
      </c>
      <c r="Q431" s="52">
        <f t="shared" si="2"/>
        <v>499.2232751</v>
      </c>
      <c r="R431" s="52">
        <f t="shared" si="16"/>
        <v>151879.7774</v>
      </c>
      <c r="S431" s="53">
        <f t="shared" si="285"/>
        <v>-499.2232751</v>
      </c>
      <c r="T431" s="53">
        <f t="shared" si="17"/>
        <v>9469.707728</v>
      </c>
      <c r="U431" s="54">
        <f t="shared" si="4"/>
        <v>0.06235002375</v>
      </c>
      <c r="V431" s="78">
        <f t="shared" si="5"/>
        <v>0.9469707728</v>
      </c>
      <c r="W431" s="43"/>
      <c r="X431" s="43"/>
      <c r="Y431" s="43"/>
      <c r="Z431" s="43"/>
      <c r="AA431" s="43"/>
      <c r="AB431" s="43"/>
      <c r="AC431" s="57"/>
      <c r="AD431" s="58" t="str">
        <f t="shared" si="10"/>
        <v>#DIV/0!</v>
      </c>
      <c r="AE431" s="58">
        <f t="shared" si="11"/>
        <v>0</v>
      </c>
      <c r="AF431" s="79">
        <f t="shared" si="268"/>
        <v>13904.33749</v>
      </c>
      <c r="AG431" s="80">
        <f t="shared" si="13"/>
        <v>-4434.62976</v>
      </c>
    </row>
    <row r="432" ht="15.75" customHeight="1">
      <c r="A432" s="69">
        <v>44990.65625</v>
      </c>
      <c r="B432" s="70" t="s">
        <v>447</v>
      </c>
      <c r="C432" s="71">
        <v>0.852</v>
      </c>
      <c r="D432" s="71">
        <v>0.0935</v>
      </c>
      <c r="E432" s="71">
        <v>0.0545</v>
      </c>
      <c r="F432" s="70">
        <v>1.22</v>
      </c>
      <c r="G432" s="70">
        <v>5.83</v>
      </c>
      <c r="H432" s="70">
        <v>11.51</v>
      </c>
      <c r="I432" s="87" t="s">
        <v>30</v>
      </c>
      <c r="J432" s="96">
        <f t="shared" si="286"/>
        <v>85.2</v>
      </c>
      <c r="K432" s="26">
        <f t="shared" si="287"/>
        <v>1.17370892</v>
      </c>
      <c r="L432" s="97">
        <f t="shared" si="288"/>
        <v>1.03944</v>
      </c>
      <c r="M432" s="49">
        <f t="shared" si="258"/>
        <v>430</v>
      </c>
      <c r="N432" s="49">
        <f t="shared" ref="N432:N437" si="289">N431+1</f>
        <v>320</v>
      </c>
      <c r="O432" s="77">
        <f t="shared" si="1"/>
        <v>0.7441860465</v>
      </c>
      <c r="P432" s="52">
        <f t="shared" si="15"/>
        <v>19469.70773</v>
      </c>
      <c r="Q432" s="52">
        <f t="shared" si="2"/>
        <v>486.7426932</v>
      </c>
      <c r="R432" s="52">
        <f t="shared" si="16"/>
        <v>152366.5201</v>
      </c>
      <c r="S432" s="53">
        <f t="shared" ref="S432:S437" si="290">(F432-1)*Q432</f>
        <v>107.0833925</v>
      </c>
      <c r="T432" s="53">
        <f t="shared" si="17"/>
        <v>9576.791121</v>
      </c>
      <c r="U432" s="54">
        <f t="shared" si="4"/>
        <v>0.06285364472</v>
      </c>
      <c r="V432" s="78">
        <f t="shared" si="5"/>
        <v>0.9576791121</v>
      </c>
      <c r="W432" s="43"/>
      <c r="X432" s="43"/>
      <c r="Y432" s="43"/>
      <c r="Z432" s="43"/>
      <c r="AA432" s="43"/>
      <c r="AB432" s="43"/>
      <c r="AC432" s="57"/>
      <c r="AD432" s="58" t="str">
        <f t="shared" si="10"/>
        <v>#DIV/0!</v>
      </c>
      <c r="AE432" s="58">
        <f t="shared" si="11"/>
        <v>0</v>
      </c>
      <c r="AF432" s="79">
        <f t="shared" si="268"/>
        <v>13904.33749</v>
      </c>
      <c r="AG432" s="80">
        <f t="shared" si="13"/>
        <v>-4327.546368</v>
      </c>
    </row>
    <row r="433" ht="15.75" customHeight="1">
      <c r="A433" s="69">
        <v>44990.635416666664</v>
      </c>
      <c r="B433" s="70" t="s">
        <v>448</v>
      </c>
      <c r="C433" s="71">
        <v>0.7071</v>
      </c>
      <c r="D433" s="71">
        <v>0.1773</v>
      </c>
      <c r="E433" s="71">
        <v>0.1156</v>
      </c>
      <c r="F433" s="70">
        <v>1.51</v>
      </c>
      <c r="G433" s="70">
        <v>4.02</v>
      </c>
      <c r="H433" s="70">
        <v>6.52</v>
      </c>
      <c r="I433" s="87" t="s">
        <v>30</v>
      </c>
      <c r="J433" s="96">
        <f t="shared" si="286"/>
        <v>70.71</v>
      </c>
      <c r="K433" s="26">
        <f t="shared" si="287"/>
        <v>1.414227125</v>
      </c>
      <c r="L433" s="97">
        <f t="shared" si="288"/>
        <v>1.067721</v>
      </c>
      <c r="M433" s="49">
        <f t="shared" si="258"/>
        <v>431</v>
      </c>
      <c r="N433" s="49">
        <f t="shared" si="289"/>
        <v>321</v>
      </c>
      <c r="O433" s="77">
        <f t="shared" si="1"/>
        <v>0.7447795824</v>
      </c>
      <c r="P433" s="52">
        <f t="shared" si="15"/>
        <v>19576.79112</v>
      </c>
      <c r="Q433" s="52">
        <f t="shared" si="2"/>
        <v>489.419778</v>
      </c>
      <c r="R433" s="52">
        <f t="shared" si="16"/>
        <v>152855.9399</v>
      </c>
      <c r="S433" s="53">
        <f t="shared" si="290"/>
        <v>249.6040868</v>
      </c>
      <c r="T433" s="53">
        <f t="shared" si="17"/>
        <v>9826.395208</v>
      </c>
      <c r="U433" s="54">
        <f t="shared" si="4"/>
        <v>0.06428533439</v>
      </c>
      <c r="V433" s="78">
        <f t="shared" si="5"/>
        <v>0.9826395208</v>
      </c>
      <c r="W433" s="43"/>
      <c r="X433" s="43"/>
      <c r="Y433" s="43"/>
      <c r="Z433" s="43"/>
      <c r="AA433" s="43"/>
      <c r="AB433" s="43"/>
      <c r="AC433" s="57"/>
      <c r="AD433" s="58" t="str">
        <f t="shared" si="10"/>
        <v>#DIV/0!</v>
      </c>
      <c r="AE433" s="58">
        <f t="shared" si="11"/>
        <v>0</v>
      </c>
      <c r="AF433" s="79">
        <f t="shared" si="268"/>
        <v>13904.33749</v>
      </c>
      <c r="AG433" s="80">
        <f t="shared" si="13"/>
        <v>-4077.942281</v>
      </c>
    </row>
    <row r="434" ht="15.75" customHeight="1">
      <c r="A434" s="69">
        <v>44990.895833333336</v>
      </c>
      <c r="B434" s="70" t="s">
        <v>449</v>
      </c>
      <c r="C434" s="71">
        <v>0.7724</v>
      </c>
      <c r="D434" s="71">
        <v>0.1551</v>
      </c>
      <c r="E434" s="71">
        <v>0.0725</v>
      </c>
      <c r="F434" s="70">
        <v>1.45</v>
      </c>
      <c r="G434" s="70">
        <v>3.61</v>
      </c>
      <c r="H434" s="70">
        <v>6.39</v>
      </c>
      <c r="I434" s="87" t="s">
        <v>30</v>
      </c>
      <c r="J434" s="96">
        <f t="shared" si="286"/>
        <v>77.24</v>
      </c>
      <c r="K434" s="26">
        <f t="shared" si="287"/>
        <v>1.294665976</v>
      </c>
      <c r="L434" s="97">
        <f t="shared" si="288"/>
        <v>1.11998</v>
      </c>
      <c r="M434" s="49">
        <f t="shared" si="258"/>
        <v>432</v>
      </c>
      <c r="N434" s="49">
        <f t="shared" si="289"/>
        <v>322</v>
      </c>
      <c r="O434" s="77">
        <f t="shared" si="1"/>
        <v>0.7453703704</v>
      </c>
      <c r="P434" s="52">
        <f t="shared" si="15"/>
        <v>19826.39521</v>
      </c>
      <c r="Q434" s="52">
        <f t="shared" si="2"/>
        <v>495.6598802</v>
      </c>
      <c r="R434" s="52">
        <f t="shared" si="16"/>
        <v>153351.5998</v>
      </c>
      <c r="S434" s="53">
        <f t="shared" si="290"/>
        <v>223.0469461</v>
      </c>
      <c r="T434" s="53">
        <f t="shared" si="17"/>
        <v>10049.44215</v>
      </c>
      <c r="U434" s="54">
        <f t="shared" si="4"/>
        <v>0.06553203338</v>
      </c>
      <c r="V434" s="78">
        <f t="shared" si="5"/>
        <v>1.004944215</v>
      </c>
      <c r="W434" s="43"/>
      <c r="X434" s="43"/>
      <c r="Y434" s="43"/>
      <c r="Z434" s="43"/>
      <c r="AA434" s="43"/>
      <c r="AB434" s="43"/>
      <c r="AC434" s="57"/>
      <c r="AD434" s="58" t="str">
        <f t="shared" si="10"/>
        <v>#DIV/0!</v>
      </c>
      <c r="AE434" s="58">
        <f t="shared" si="11"/>
        <v>0</v>
      </c>
      <c r="AF434" s="79">
        <f t="shared" si="268"/>
        <v>13904.33749</v>
      </c>
      <c r="AG434" s="80">
        <f t="shared" si="13"/>
        <v>-3854.895335</v>
      </c>
    </row>
    <row r="435" ht="15.75" customHeight="1">
      <c r="A435" s="69">
        <v>44990.583333333336</v>
      </c>
      <c r="B435" s="70" t="s">
        <v>450</v>
      </c>
      <c r="C435" s="71">
        <v>0.6986</v>
      </c>
      <c r="D435" s="71">
        <v>0.169</v>
      </c>
      <c r="E435" s="71">
        <v>0.1325</v>
      </c>
      <c r="F435" s="70">
        <v>1.72</v>
      </c>
      <c r="G435" s="70">
        <v>3.42</v>
      </c>
      <c r="H435" s="70">
        <v>4.5</v>
      </c>
      <c r="I435" s="87" t="s">
        <v>30</v>
      </c>
      <c r="J435" s="96">
        <f t="shared" si="286"/>
        <v>69.86</v>
      </c>
      <c r="K435" s="26">
        <f t="shared" si="287"/>
        <v>1.431434297</v>
      </c>
      <c r="L435" s="97">
        <f t="shared" si="288"/>
        <v>1.201592</v>
      </c>
      <c r="M435" s="49">
        <f t="shared" si="258"/>
        <v>433</v>
      </c>
      <c r="N435" s="49">
        <f t="shared" si="289"/>
        <v>323</v>
      </c>
      <c r="O435" s="77">
        <f t="shared" si="1"/>
        <v>0.7459584296</v>
      </c>
      <c r="P435" s="52">
        <f t="shared" si="15"/>
        <v>20049.44215</v>
      </c>
      <c r="Q435" s="52">
        <f t="shared" si="2"/>
        <v>501.2360538</v>
      </c>
      <c r="R435" s="52">
        <f t="shared" si="16"/>
        <v>153852.8358</v>
      </c>
      <c r="S435" s="53">
        <f t="shared" si="290"/>
        <v>360.8899588</v>
      </c>
      <c r="T435" s="53">
        <f t="shared" si="17"/>
        <v>10410.33211</v>
      </c>
      <c r="U435" s="54">
        <f t="shared" si="4"/>
        <v>0.06766421989</v>
      </c>
      <c r="V435" s="78">
        <f t="shared" si="5"/>
        <v>1.041033211</v>
      </c>
      <c r="W435" s="43"/>
      <c r="X435" s="43"/>
      <c r="Y435" s="43"/>
      <c r="Z435" s="43"/>
      <c r="AA435" s="43"/>
      <c r="AB435" s="43"/>
      <c r="AC435" s="57"/>
      <c r="AD435" s="58" t="str">
        <f t="shared" si="10"/>
        <v>#DIV/0!</v>
      </c>
      <c r="AE435" s="58">
        <f t="shared" si="11"/>
        <v>0</v>
      </c>
      <c r="AF435" s="79">
        <f t="shared" si="268"/>
        <v>13904.33749</v>
      </c>
      <c r="AG435" s="80">
        <f t="shared" si="13"/>
        <v>-3494.005376</v>
      </c>
    </row>
    <row r="436" ht="15.75" customHeight="1">
      <c r="A436" s="69">
        <v>44991.791666666664</v>
      </c>
      <c r="B436" s="70" t="s">
        <v>451</v>
      </c>
      <c r="C436" s="71">
        <v>0.725</v>
      </c>
      <c r="D436" s="71">
        <v>0.1722</v>
      </c>
      <c r="E436" s="71">
        <v>0.1028</v>
      </c>
      <c r="F436" s="70">
        <v>1.55</v>
      </c>
      <c r="G436" s="70">
        <v>3.96</v>
      </c>
      <c r="H436" s="70">
        <v>5.17</v>
      </c>
      <c r="I436" s="87" t="s">
        <v>30</v>
      </c>
      <c r="J436" s="96">
        <f t="shared" si="286"/>
        <v>72.5</v>
      </c>
      <c r="K436" s="26">
        <f t="shared" si="287"/>
        <v>1.379310345</v>
      </c>
      <c r="L436" s="97">
        <f t="shared" si="288"/>
        <v>1.12375</v>
      </c>
      <c r="M436" s="49">
        <f t="shared" si="258"/>
        <v>434</v>
      </c>
      <c r="N436" s="49">
        <f t="shared" si="289"/>
        <v>324</v>
      </c>
      <c r="O436" s="77">
        <f t="shared" si="1"/>
        <v>0.7465437788</v>
      </c>
      <c r="P436" s="52">
        <f t="shared" si="15"/>
        <v>20410.33211</v>
      </c>
      <c r="Q436" s="52">
        <f t="shared" si="2"/>
        <v>510.2583028</v>
      </c>
      <c r="R436" s="52">
        <f t="shared" si="16"/>
        <v>154363.0941</v>
      </c>
      <c r="S436" s="53">
        <f t="shared" si="290"/>
        <v>280.6420665</v>
      </c>
      <c r="T436" s="53">
        <f t="shared" si="17"/>
        <v>10690.97418</v>
      </c>
      <c r="U436" s="54">
        <f t="shared" si="4"/>
        <v>0.06925861548</v>
      </c>
      <c r="V436" s="78">
        <f t="shared" si="5"/>
        <v>1.069097418</v>
      </c>
      <c r="W436" s="43"/>
      <c r="X436" s="43"/>
      <c r="Y436" s="43"/>
      <c r="Z436" s="43"/>
      <c r="AA436" s="43"/>
      <c r="AB436" s="43"/>
      <c r="AC436" s="57"/>
      <c r="AD436" s="58" t="str">
        <f t="shared" si="10"/>
        <v>#DIV/0!</v>
      </c>
      <c r="AE436" s="58">
        <f t="shared" si="11"/>
        <v>0</v>
      </c>
      <c r="AF436" s="79">
        <f t="shared" si="268"/>
        <v>13904.33749</v>
      </c>
      <c r="AG436" s="80">
        <f t="shared" si="13"/>
        <v>-3213.36331</v>
      </c>
    </row>
    <row r="437" ht="15.75" customHeight="1">
      <c r="A437" s="69">
        <v>44992.822916666664</v>
      </c>
      <c r="B437" s="70" t="s">
        <v>396</v>
      </c>
      <c r="C437" s="71">
        <v>0.7006</v>
      </c>
      <c r="D437" s="71">
        <v>0.1851</v>
      </c>
      <c r="E437" s="71">
        <v>0.1143</v>
      </c>
      <c r="F437" s="70">
        <v>1.77</v>
      </c>
      <c r="G437" s="70">
        <v>3.59</v>
      </c>
      <c r="H437" s="70">
        <v>4.42</v>
      </c>
      <c r="I437" s="87" t="s">
        <v>30</v>
      </c>
      <c r="J437" s="96">
        <f t="shared" si="286"/>
        <v>70.06</v>
      </c>
      <c r="K437" s="26">
        <f t="shared" si="287"/>
        <v>1.427347987</v>
      </c>
      <c r="L437" s="97">
        <f t="shared" si="288"/>
        <v>1.240062</v>
      </c>
      <c r="M437" s="49">
        <f t="shared" si="258"/>
        <v>435</v>
      </c>
      <c r="N437" s="49">
        <f t="shared" si="289"/>
        <v>325</v>
      </c>
      <c r="O437" s="77">
        <f t="shared" si="1"/>
        <v>0.7471264368</v>
      </c>
      <c r="P437" s="52">
        <f t="shared" si="15"/>
        <v>20690.97418</v>
      </c>
      <c r="Q437" s="52">
        <f t="shared" si="2"/>
        <v>517.2743545</v>
      </c>
      <c r="R437" s="52">
        <f t="shared" si="16"/>
        <v>154880.3685</v>
      </c>
      <c r="S437" s="53">
        <f t="shared" si="290"/>
        <v>398.3012529</v>
      </c>
      <c r="T437" s="53">
        <f t="shared" si="17"/>
        <v>11089.27543</v>
      </c>
      <c r="U437" s="54">
        <f t="shared" si="4"/>
        <v>0.07159897372</v>
      </c>
      <c r="V437" s="78">
        <f t="shared" si="5"/>
        <v>1.108927543</v>
      </c>
      <c r="W437" s="43"/>
      <c r="X437" s="43"/>
      <c r="Y437" s="43"/>
      <c r="Z437" s="43"/>
      <c r="AA437" s="43"/>
      <c r="AB437" s="43"/>
      <c r="AC437" s="57"/>
      <c r="AD437" s="58" t="str">
        <f t="shared" si="10"/>
        <v>#DIV/0!</v>
      </c>
      <c r="AE437" s="58">
        <f t="shared" si="11"/>
        <v>0</v>
      </c>
      <c r="AF437" s="79">
        <f t="shared" si="268"/>
        <v>13904.33749</v>
      </c>
      <c r="AG437" s="80">
        <f t="shared" si="13"/>
        <v>-2815.062057</v>
      </c>
    </row>
    <row r="438" ht="15.75" customHeight="1">
      <c r="M438" s="1"/>
      <c r="N438" s="1"/>
      <c r="O438" s="2"/>
    </row>
    <row r="439" ht="15.75" customHeight="1">
      <c r="M439" s="1"/>
      <c r="N439" s="1"/>
      <c r="O439" s="2"/>
    </row>
    <row r="440" ht="15.75" customHeight="1">
      <c r="M440" s="1"/>
      <c r="N440" s="1"/>
      <c r="O440" s="2"/>
    </row>
    <row r="441" ht="15.75" customHeight="1">
      <c r="M441" s="1"/>
      <c r="N441" s="1"/>
      <c r="O441" s="2"/>
    </row>
    <row r="442" ht="15.75" customHeight="1">
      <c r="M442" s="1"/>
      <c r="N442" s="1"/>
      <c r="O442" s="2"/>
    </row>
    <row r="443" ht="15.75" customHeight="1">
      <c r="M443" s="1"/>
      <c r="N443" s="1"/>
      <c r="O443" s="2"/>
    </row>
    <row r="444" ht="15.75" customHeight="1">
      <c r="M444" s="1"/>
      <c r="N444" s="1"/>
      <c r="O444" s="2"/>
    </row>
    <row r="445" ht="15.75" customHeight="1">
      <c r="M445" s="1"/>
      <c r="N445" s="1"/>
      <c r="O445" s="2"/>
    </row>
    <row r="446" ht="15.75" customHeight="1">
      <c r="M446" s="1"/>
      <c r="N446" s="1"/>
      <c r="O446" s="2"/>
    </row>
    <row r="447" ht="15.75" customHeight="1">
      <c r="M447" s="1"/>
      <c r="N447" s="1"/>
      <c r="O447" s="2"/>
    </row>
    <row r="448" ht="15.75" customHeight="1">
      <c r="M448" s="1"/>
      <c r="N448" s="1"/>
      <c r="O448" s="2"/>
    </row>
    <row r="449" ht="15.75" customHeight="1">
      <c r="M449" s="1"/>
      <c r="N449" s="1"/>
      <c r="O449" s="2"/>
    </row>
    <row r="450" ht="15.75" customHeight="1">
      <c r="M450" s="1"/>
      <c r="N450" s="1"/>
      <c r="O450" s="2"/>
    </row>
    <row r="451" ht="15.75" customHeight="1">
      <c r="M451" s="1"/>
      <c r="N451" s="1"/>
      <c r="O451" s="2"/>
    </row>
    <row r="452" ht="15.75" customHeight="1">
      <c r="M452" s="1"/>
      <c r="N452" s="1"/>
      <c r="O452" s="2"/>
    </row>
    <row r="453" ht="15.75" customHeight="1">
      <c r="M453" s="1"/>
      <c r="N453" s="1"/>
      <c r="O453" s="2"/>
    </row>
    <row r="454" ht="15.75" customHeight="1">
      <c r="M454" s="1"/>
      <c r="N454" s="1"/>
      <c r="O454" s="2"/>
    </row>
    <row r="455" ht="15.75" customHeight="1">
      <c r="M455" s="1"/>
      <c r="N455" s="1"/>
      <c r="O455" s="2"/>
    </row>
    <row r="456" ht="15.75" customHeight="1">
      <c r="M456" s="1"/>
      <c r="N456" s="1"/>
      <c r="O456" s="2"/>
    </row>
    <row r="457" ht="15.75" customHeight="1">
      <c r="M457" s="1"/>
      <c r="N457" s="1"/>
      <c r="O457" s="2"/>
    </row>
    <row r="458" ht="15.75" customHeight="1">
      <c r="M458" s="1"/>
      <c r="N458" s="1"/>
      <c r="O458" s="2"/>
    </row>
    <row r="459" ht="15.75" customHeight="1">
      <c r="M459" s="1"/>
      <c r="N459" s="1"/>
      <c r="O459" s="2"/>
    </row>
    <row r="460" ht="15.75" customHeight="1">
      <c r="M460" s="1"/>
      <c r="N460" s="1"/>
      <c r="O460" s="2"/>
    </row>
    <row r="461" ht="15.75" customHeight="1">
      <c r="M461" s="1"/>
      <c r="N461" s="1"/>
      <c r="O461" s="2"/>
    </row>
    <row r="462" ht="15.75" customHeight="1">
      <c r="M462" s="1"/>
      <c r="N462" s="1"/>
      <c r="O462" s="2"/>
    </row>
    <row r="463" ht="15.75" customHeight="1">
      <c r="M463" s="1"/>
      <c r="N463" s="1"/>
      <c r="O463" s="2"/>
    </row>
    <row r="464" ht="15.75" customHeight="1">
      <c r="M464" s="1"/>
      <c r="N464" s="1"/>
      <c r="O464" s="2"/>
    </row>
    <row r="465" ht="15.75" customHeight="1">
      <c r="M465" s="1"/>
      <c r="N465" s="1"/>
      <c r="O465" s="2"/>
    </row>
    <row r="466" ht="15.75" customHeight="1">
      <c r="M466" s="1"/>
      <c r="N466" s="1"/>
      <c r="O466" s="2"/>
    </row>
    <row r="467" ht="15.75" customHeight="1">
      <c r="M467" s="1"/>
      <c r="N467" s="1"/>
      <c r="O467" s="2"/>
    </row>
    <row r="468" ht="15.75" customHeight="1">
      <c r="M468" s="1"/>
      <c r="N468" s="1"/>
      <c r="O468" s="2"/>
    </row>
    <row r="469" ht="15.75" customHeight="1">
      <c r="M469" s="1"/>
      <c r="N469" s="1"/>
      <c r="O469" s="2"/>
    </row>
    <row r="470" ht="15.75" customHeight="1">
      <c r="M470" s="1"/>
      <c r="N470" s="1"/>
      <c r="O470" s="2"/>
    </row>
    <row r="471" ht="15.75" customHeight="1">
      <c r="M471" s="1"/>
      <c r="N471" s="1"/>
      <c r="O471" s="2"/>
    </row>
    <row r="472" ht="15.75" customHeight="1">
      <c r="M472" s="1"/>
      <c r="N472" s="1"/>
      <c r="O472" s="2"/>
    </row>
    <row r="473" ht="15.75" customHeight="1">
      <c r="M473" s="1"/>
      <c r="N473" s="1"/>
      <c r="O473" s="2"/>
    </row>
    <row r="474" ht="15.75" customHeight="1">
      <c r="M474" s="1"/>
      <c r="N474" s="1"/>
      <c r="O474" s="2"/>
    </row>
    <row r="475" ht="15.75" customHeight="1">
      <c r="M475" s="1"/>
      <c r="N475" s="1"/>
      <c r="O475" s="2"/>
    </row>
    <row r="476" ht="15.75" customHeight="1">
      <c r="M476" s="1"/>
      <c r="N476" s="1"/>
      <c r="O476" s="2"/>
    </row>
    <row r="477" ht="15.75" customHeight="1">
      <c r="M477" s="1"/>
      <c r="N477" s="1"/>
      <c r="O477" s="2"/>
    </row>
    <row r="478" ht="15.75" customHeight="1">
      <c r="M478" s="1"/>
      <c r="N478" s="1"/>
      <c r="O478" s="2"/>
    </row>
    <row r="479" ht="15.75" customHeight="1">
      <c r="M479" s="1"/>
      <c r="N479" s="1"/>
      <c r="O479" s="2"/>
    </row>
    <row r="480" ht="15.75" customHeight="1">
      <c r="M480" s="1"/>
      <c r="N480" s="1"/>
      <c r="O480" s="2"/>
    </row>
    <row r="481" ht="15.75" customHeight="1">
      <c r="M481" s="1"/>
      <c r="N481" s="1"/>
      <c r="O481" s="2"/>
    </row>
    <row r="482" ht="15.75" customHeight="1">
      <c r="M482" s="1"/>
      <c r="N482" s="1"/>
      <c r="O482" s="2"/>
    </row>
    <row r="483" ht="15.75" customHeight="1">
      <c r="M483" s="1"/>
      <c r="N483" s="1"/>
      <c r="O483" s="2"/>
    </row>
    <row r="484" ht="15.75" customHeight="1">
      <c r="M484" s="1"/>
      <c r="N484" s="1"/>
      <c r="O484" s="2"/>
    </row>
    <row r="485" ht="15.75" customHeight="1">
      <c r="M485" s="1"/>
      <c r="N485" s="1"/>
      <c r="O485" s="2"/>
    </row>
    <row r="486" ht="15.75" customHeight="1">
      <c r="M486" s="1"/>
      <c r="N486" s="1"/>
      <c r="O486" s="2"/>
    </row>
    <row r="487" ht="15.75" customHeight="1">
      <c r="M487" s="1"/>
      <c r="N487" s="1"/>
      <c r="O487" s="2"/>
    </row>
    <row r="488" ht="15.75" customHeight="1">
      <c r="M488" s="1"/>
      <c r="N488" s="1"/>
      <c r="O488" s="2"/>
    </row>
    <row r="489" ht="15.75" customHeight="1">
      <c r="M489" s="1"/>
      <c r="N489" s="1"/>
      <c r="O489" s="2"/>
    </row>
    <row r="490" ht="15.75" customHeight="1">
      <c r="M490" s="1"/>
      <c r="N490" s="1"/>
      <c r="O490" s="2"/>
    </row>
    <row r="491" ht="15.75" customHeight="1">
      <c r="M491" s="1"/>
      <c r="N491" s="1"/>
      <c r="O491" s="2"/>
    </row>
    <row r="492" ht="15.75" customHeight="1">
      <c r="M492" s="1"/>
      <c r="N492" s="1"/>
      <c r="O492" s="2"/>
    </row>
    <row r="493" ht="15.75" customHeight="1">
      <c r="M493" s="1"/>
      <c r="N493" s="1"/>
      <c r="O493" s="2"/>
    </row>
    <row r="494" ht="15.75" customHeight="1">
      <c r="M494" s="1"/>
      <c r="N494" s="1"/>
      <c r="O494" s="2"/>
    </row>
    <row r="495" ht="15.75" customHeight="1">
      <c r="M495" s="1"/>
      <c r="N495" s="1"/>
      <c r="O495" s="2"/>
    </row>
    <row r="496" ht="15.75" customHeight="1">
      <c r="M496" s="1"/>
      <c r="N496" s="1"/>
      <c r="O496" s="2"/>
    </row>
    <row r="497" ht="15.75" customHeight="1">
      <c r="M497" s="1"/>
      <c r="N497" s="1"/>
      <c r="O497" s="2"/>
    </row>
    <row r="498" ht="15.75" customHeight="1">
      <c r="M498" s="1"/>
      <c r="N498" s="1"/>
      <c r="O498" s="2"/>
    </row>
    <row r="499" ht="15.75" customHeight="1">
      <c r="M499" s="1"/>
      <c r="N499" s="1"/>
      <c r="O499" s="2"/>
    </row>
    <row r="500" ht="15.75" customHeight="1">
      <c r="M500" s="1"/>
      <c r="N500" s="1"/>
      <c r="O500" s="2"/>
    </row>
    <row r="501" ht="15.75" customHeight="1">
      <c r="M501" s="1"/>
      <c r="N501" s="1"/>
      <c r="O501" s="2"/>
    </row>
    <row r="502" ht="15.75" customHeight="1">
      <c r="M502" s="1"/>
      <c r="N502" s="1"/>
      <c r="O502" s="2"/>
    </row>
    <row r="503" ht="15.75" customHeight="1">
      <c r="M503" s="1"/>
      <c r="N503" s="1"/>
      <c r="O503" s="2"/>
    </row>
    <row r="504" ht="15.75" customHeight="1">
      <c r="M504" s="1"/>
      <c r="N504" s="1"/>
      <c r="O504" s="2"/>
    </row>
    <row r="505" ht="15.75" customHeight="1">
      <c r="M505" s="1"/>
      <c r="N505" s="1"/>
      <c r="O505" s="2"/>
    </row>
    <row r="506" ht="15.75" customHeight="1">
      <c r="M506" s="1"/>
      <c r="N506" s="1"/>
      <c r="O506" s="2"/>
    </row>
    <row r="507" ht="15.75" customHeight="1">
      <c r="M507" s="1"/>
      <c r="N507" s="1"/>
      <c r="O507" s="2"/>
    </row>
    <row r="508" ht="15.75" customHeight="1">
      <c r="M508" s="1"/>
      <c r="N508" s="1"/>
      <c r="O508" s="2"/>
    </row>
    <row r="509" ht="15.75" customHeight="1">
      <c r="M509" s="1"/>
      <c r="N509" s="1"/>
      <c r="O509" s="2"/>
    </row>
    <row r="510" ht="15.75" customHeight="1">
      <c r="M510" s="1"/>
      <c r="N510" s="1"/>
      <c r="O510" s="2"/>
    </row>
    <row r="511" ht="15.75" customHeight="1">
      <c r="M511" s="1"/>
      <c r="N511" s="1"/>
      <c r="O511" s="2"/>
    </row>
    <row r="512" ht="15.75" customHeight="1">
      <c r="M512" s="1"/>
      <c r="N512" s="1"/>
      <c r="O512" s="2"/>
    </row>
    <row r="513" ht="15.75" customHeight="1">
      <c r="M513" s="1"/>
      <c r="N513" s="1"/>
      <c r="O513" s="2"/>
    </row>
    <row r="514" ht="15.75" customHeight="1">
      <c r="M514" s="1"/>
      <c r="N514" s="1"/>
      <c r="O514" s="2"/>
    </row>
    <row r="515" ht="15.75" customHeight="1">
      <c r="M515" s="1"/>
      <c r="N515" s="1"/>
      <c r="O515" s="2"/>
    </row>
    <row r="516" ht="15.75" customHeight="1">
      <c r="M516" s="1"/>
      <c r="N516" s="1"/>
      <c r="O516" s="2"/>
    </row>
    <row r="517" ht="15.75" customHeight="1">
      <c r="M517" s="1"/>
      <c r="N517" s="1"/>
      <c r="O517" s="2"/>
    </row>
    <row r="518" ht="15.75" customHeight="1">
      <c r="M518" s="1"/>
      <c r="N518" s="1"/>
      <c r="O518" s="2"/>
    </row>
    <row r="519" ht="15.75" customHeight="1">
      <c r="M519" s="1"/>
      <c r="N519" s="1"/>
      <c r="O519" s="2"/>
    </row>
    <row r="520" ht="15.75" customHeight="1">
      <c r="M520" s="1"/>
      <c r="N520" s="1"/>
      <c r="O520" s="2"/>
    </row>
    <row r="521" ht="15.75" customHeight="1">
      <c r="M521" s="1"/>
      <c r="N521" s="1"/>
      <c r="O521" s="2"/>
    </row>
    <row r="522" ht="15.75" customHeight="1">
      <c r="M522" s="1"/>
      <c r="N522" s="1"/>
      <c r="O522" s="2"/>
    </row>
    <row r="523" ht="15.75" customHeight="1">
      <c r="M523" s="1"/>
      <c r="N523" s="1"/>
      <c r="O523" s="2"/>
    </row>
    <row r="524" ht="15.75" customHeight="1">
      <c r="M524" s="1"/>
      <c r="N524" s="1"/>
      <c r="O524" s="2"/>
    </row>
    <row r="525" ht="15.75" customHeight="1">
      <c r="M525" s="1"/>
      <c r="N525" s="1"/>
      <c r="O525" s="2"/>
    </row>
    <row r="526" ht="15.75" customHeight="1">
      <c r="M526" s="1"/>
      <c r="N526" s="1"/>
      <c r="O526" s="2"/>
    </row>
    <row r="527" ht="15.75" customHeight="1">
      <c r="M527" s="1"/>
      <c r="N527" s="1"/>
      <c r="O527" s="2"/>
    </row>
    <row r="528" ht="15.75" customHeight="1">
      <c r="M528" s="1"/>
      <c r="N528" s="1"/>
      <c r="O528" s="2"/>
    </row>
    <row r="529" ht="15.75" customHeight="1">
      <c r="M529" s="1"/>
      <c r="N529" s="1"/>
      <c r="O529" s="2"/>
    </row>
    <row r="530" ht="15.75" customHeight="1">
      <c r="M530" s="1"/>
      <c r="N530" s="1"/>
      <c r="O530" s="2"/>
    </row>
    <row r="531" ht="15.75" customHeight="1">
      <c r="M531" s="1"/>
      <c r="N531" s="1"/>
      <c r="O531" s="2"/>
    </row>
    <row r="532" ht="15.75" customHeight="1">
      <c r="M532" s="1"/>
      <c r="N532" s="1"/>
      <c r="O532" s="2"/>
    </row>
    <row r="533" ht="15.75" customHeight="1">
      <c r="M533" s="1"/>
      <c r="N533" s="1"/>
      <c r="O533" s="2"/>
    </row>
    <row r="534" ht="15.75" customHeight="1">
      <c r="M534" s="1"/>
      <c r="N534" s="1"/>
      <c r="O534" s="2"/>
    </row>
    <row r="535" ht="15.75" customHeight="1">
      <c r="M535" s="1"/>
      <c r="N535" s="1"/>
      <c r="O535" s="2"/>
    </row>
    <row r="536" ht="15.75" customHeight="1">
      <c r="M536" s="1"/>
      <c r="N536" s="1"/>
      <c r="O536" s="2"/>
    </row>
    <row r="537" ht="15.75" customHeight="1">
      <c r="M537" s="1"/>
      <c r="N537" s="1"/>
      <c r="O537" s="2"/>
    </row>
    <row r="538" ht="15.75" customHeight="1">
      <c r="M538" s="1"/>
      <c r="N538" s="1"/>
      <c r="O538" s="2"/>
    </row>
    <row r="539" ht="15.75" customHeight="1">
      <c r="M539" s="1"/>
      <c r="N539" s="1"/>
      <c r="O539" s="2"/>
    </row>
    <row r="540" ht="15.75" customHeight="1">
      <c r="M540" s="1"/>
      <c r="N540" s="1"/>
      <c r="O540" s="2"/>
    </row>
    <row r="541" ht="15.75" customHeight="1">
      <c r="M541" s="1"/>
      <c r="N541" s="1"/>
      <c r="O541" s="2"/>
    </row>
    <row r="542" ht="15.75" customHeight="1">
      <c r="M542" s="1"/>
      <c r="N542" s="1"/>
      <c r="O542" s="2"/>
    </row>
    <row r="543" ht="15.75" customHeight="1">
      <c r="M543" s="1"/>
      <c r="N543" s="1"/>
      <c r="O543" s="2"/>
    </row>
    <row r="544" ht="15.75" customHeight="1">
      <c r="M544" s="1"/>
      <c r="N544" s="1"/>
      <c r="O544" s="2"/>
    </row>
    <row r="545" ht="15.75" customHeight="1">
      <c r="M545" s="1"/>
      <c r="N545" s="1"/>
      <c r="O545" s="2"/>
    </row>
    <row r="546" ht="15.75" customHeight="1">
      <c r="M546" s="1"/>
      <c r="N546" s="1"/>
      <c r="O546" s="2"/>
    </row>
    <row r="547" ht="15.75" customHeight="1">
      <c r="M547" s="1"/>
      <c r="N547" s="1"/>
      <c r="O547" s="2"/>
    </row>
    <row r="548" ht="15.75" customHeight="1">
      <c r="M548" s="1"/>
      <c r="N548" s="1"/>
      <c r="O548" s="2"/>
    </row>
    <row r="549" ht="15.75" customHeight="1">
      <c r="M549" s="1"/>
      <c r="N549" s="1"/>
      <c r="O549" s="2"/>
    </row>
    <row r="550" ht="15.75" customHeight="1">
      <c r="M550" s="1"/>
      <c r="N550" s="1"/>
      <c r="O550" s="2"/>
    </row>
    <row r="551" ht="15.75" customHeight="1">
      <c r="M551" s="1"/>
      <c r="N551" s="1"/>
      <c r="O551" s="2"/>
    </row>
    <row r="552" ht="15.75" customHeight="1">
      <c r="M552" s="1"/>
      <c r="N552" s="1"/>
      <c r="O552" s="2"/>
    </row>
    <row r="553" ht="15.75" customHeight="1">
      <c r="M553" s="1"/>
      <c r="N553" s="1"/>
      <c r="O553" s="2"/>
    </row>
    <row r="554" ht="15.75" customHeight="1">
      <c r="M554" s="1"/>
      <c r="N554" s="1"/>
      <c r="O554" s="2"/>
    </row>
    <row r="555" ht="15.75" customHeight="1">
      <c r="M555" s="1"/>
      <c r="N555" s="1"/>
      <c r="O555" s="2"/>
    </row>
    <row r="556" ht="15.75" customHeight="1">
      <c r="M556" s="1"/>
      <c r="N556" s="1"/>
      <c r="O556" s="2"/>
    </row>
    <row r="557" ht="15.75" customHeight="1">
      <c r="M557" s="1"/>
      <c r="N557" s="1"/>
      <c r="O557" s="2"/>
    </row>
    <row r="558" ht="15.75" customHeight="1">
      <c r="M558" s="1"/>
      <c r="N558" s="1"/>
      <c r="O558" s="2"/>
    </row>
    <row r="559" ht="15.75" customHeight="1">
      <c r="M559" s="1"/>
      <c r="N559" s="1"/>
      <c r="O559" s="2"/>
    </row>
    <row r="560" ht="15.75" customHeight="1">
      <c r="M560" s="1"/>
      <c r="N560" s="1"/>
      <c r="O560" s="2"/>
    </row>
    <row r="561" ht="15.75" customHeight="1">
      <c r="M561" s="1"/>
      <c r="N561" s="1"/>
      <c r="O561" s="2"/>
    </row>
    <row r="562" ht="15.75" customHeight="1">
      <c r="M562" s="1"/>
      <c r="N562" s="1"/>
      <c r="O562" s="2"/>
    </row>
    <row r="563" ht="15.75" customHeight="1">
      <c r="M563" s="1"/>
      <c r="N563" s="1"/>
      <c r="O563" s="2"/>
    </row>
    <row r="564" ht="15.75" customHeight="1">
      <c r="M564" s="1"/>
      <c r="N564" s="1"/>
      <c r="O564" s="2"/>
    </row>
    <row r="565" ht="15.75" customHeight="1">
      <c r="M565" s="1"/>
      <c r="N565" s="1"/>
      <c r="O565" s="2"/>
    </row>
    <row r="566" ht="15.75" customHeight="1">
      <c r="M566" s="1"/>
      <c r="N566" s="1"/>
      <c r="O566" s="2"/>
    </row>
    <row r="567" ht="15.75" customHeight="1">
      <c r="M567" s="1"/>
      <c r="N567" s="1"/>
      <c r="O567" s="2"/>
    </row>
    <row r="568" ht="15.75" customHeight="1">
      <c r="M568" s="1"/>
      <c r="N568" s="1"/>
      <c r="O568" s="2"/>
    </row>
    <row r="569" ht="15.75" customHeight="1">
      <c r="M569" s="1"/>
      <c r="N569" s="1"/>
      <c r="O569" s="2"/>
    </row>
    <row r="570" ht="15.75" customHeight="1">
      <c r="M570" s="1"/>
      <c r="N570" s="1"/>
      <c r="O570" s="2"/>
    </row>
    <row r="571" ht="15.75" customHeight="1">
      <c r="M571" s="1"/>
      <c r="N571" s="1"/>
      <c r="O571" s="2"/>
    </row>
    <row r="572" ht="15.75" customHeight="1">
      <c r="M572" s="1"/>
      <c r="N572" s="1"/>
      <c r="O572" s="2"/>
    </row>
    <row r="573" ht="15.75" customHeight="1">
      <c r="M573" s="1"/>
      <c r="N573" s="1"/>
      <c r="O573" s="2"/>
    </row>
    <row r="574" ht="15.75" customHeight="1">
      <c r="M574" s="1"/>
      <c r="N574" s="1"/>
      <c r="O574" s="2"/>
    </row>
    <row r="575" ht="15.75" customHeight="1">
      <c r="M575" s="1"/>
      <c r="N575" s="1"/>
      <c r="O575" s="2"/>
    </row>
    <row r="576" ht="15.75" customHeight="1">
      <c r="M576" s="1"/>
      <c r="N576" s="1"/>
      <c r="O576" s="2"/>
    </row>
    <row r="577" ht="15.75" customHeight="1">
      <c r="M577" s="1"/>
      <c r="N577" s="1"/>
      <c r="O577" s="2"/>
    </row>
    <row r="578" ht="15.75" customHeight="1">
      <c r="M578" s="1"/>
      <c r="N578" s="1"/>
      <c r="O578" s="2"/>
    </row>
    <row r="579" ht="15.75" customHeight="1">
      <c r="M579" s="1"/>
      <c r="N579" s="1"/>
      <c r="O579" s="2"/>
    </row>
    <row r="580" ht="15.75" customHeight="1">
      <c r="M580" s="1"/>
      <c r="N580" s="1"/>
      <c r="O580" s="2"/>
    </row>
    <row r="581" ht="15.75" customHeight="1">
      <c r="M581" s="1"/>
      <c r="N581" s="1"/>
      <c r="O581" s="2"/>
    </row>
    <row r="582" ht="15.75" customHeight="1">
      <c r="M582" s="1"/>
      <c r="N582" s="1"/>
      <c r="O582" s="2"/>
    </row>
    <row r="583" ht="15.75" customHeight="1">
      <c r="M583" s="1"/>
      <c r="N583" s="1"/>
      <c r="O583" s="2"/>
    </row>
    <row r="584" ht="15.75" customHeight="1">
      <c r="M584" s="1"/>
      <c r="N584" s="1"/>
      <c r="O584" s="2"/>
    </row>
    <row r="585" ht="15.75" customHeight="1">
      <c r="M585" s="1"/>
      <c r="N585" s="1"/>
      <c r="O585" s="2"/>
    </row>
    <row r="586" ht="15.75" customHeight="1">
      <c r="M586" s="1"/>
      <c r="N586" s="1"/>
      <c r="O586" s="2"/>
    </row>
    <row r="587" ht="15.75" customHeight="1">
      <c r="M587" s="1"/>
      <c r="N587" s="1"/>
      <c r="O587" s="2"/>
    </row>
    <row r="588" ht="15.75" customHeight="1">
      <c r="M588" s="1"/>
      <c r="N588" s="1"/>
      <c r="O588" s="2"/>
    </row>
    <row r="589" ht="15.75" customHeight="1">
      <c r="M589" s="1"/>
      <c r="N589" s="1"/>
      <c r="O589" s="2"/>
    </row>
    <row r="590" ht="15.75" customHeight="1">
      <c r="M590" s="1"/>
      <c r="N590" s="1"/>
      <c r="O590" s="2"/>
    </row>
    <row r="591" ht="15.75" customHeight="1">
      <c r="M591" s="1"/>
      <c r="N591" s="1"/>
      <c r="O591" s="2"/>
    </row>
    <row r="592" ht="15.75" customHeight="1">
      <c r="M592" s="1"/>
      <c r="N592" s="1"/>
      <c r="O592" s="2"/>
    </row>
    <row r="593" ht="15.75" customHeight="1">
      <c r="M593" s="1"/>
      <c r="N593" s="1"/>
      <c r="O593" s="2"/>
    </row>
    <row r="594" ht="15.75" customHeight="1">
      <c r="M594" s="1"/>
      <c r="N594" s="1"/>
      <c r="O594" s="2"/>
    </row>
    <row r="595" ht="15.75" customHeight="1">
      <c r="M595" s="1"/>
      <c r="N595" s="1"/>
      <c r="O595" s="2"/>
    </row>
    <row r="596" ht="15.75" customHeight="1">
      <c r="M596" s="1"/>
      <c r="N596" s="1"/>
      <c r="O596" s="2"/>
    </row>
    <row r="597" ht="15.75" customHeight="1">
      <c r="M597" s="1"/>
      <c r="N597" s="1"/>
      <c r="O597" s="2"/>
    </row>
    <row r="598" ht="15.75" customHeight="1">
      <c r="M598" s="1"/>
      <c r="N598" s="1"/>
      <c r="O598" s="2"/>
    </row>
    <row r="599" ht="15.75" customHeight="1">
      <c r="M599" s="1"/>
      <c r="N599" s="1"/>
      <c r="O599" s="2"/>
    </row>
    <row r="600" ht="15.75" customHeight="1">
      <c r="M600" s="1"/>
      <c r="N600" s="1"/>
      <c r="O600" s="2"/>
    </row>
    <row r="601" ht="15.75" customHeight="1">
      <c r="M601" s="1"/>
      <c r="N601" s="1"/>
      <c r="O601" s="2"/>
    </row>
    <row r="602" ht="15.75" customHeight="1">
      <c r="M602" s="1"/>
      <c r="N602" s="1"/>
      <c r="O602" s="2"/>
    </row>
    <row r="603" ht="15.75" customHeight="1">
      <c r="M603" s="1"/>
      <c r="N603" s="1"/>
      <c r="O603" s="2"/>
    </row>
    <row r="604" ht="15.75" customHeight="1">
      <c r="M604" s="1"/>
      <c r="N604" s="1"/>
      <c r="O604" s="2"/>
    </row>
    <row r="605" ht="15.75" customHeight="1">
      <c r="M605" s="1"/>
      <c r="N605" s="1"/>
      <c r="O605" s="2"/>
    </row>
    <row r="606" ht="15.75" customHeight="1">
      <c r="M606" s="1"/>
      <c r="N606" s="1"/>
      <c r="O606" s="2"/>
    </row>
    <row r="607" ht="15.75" customHeight="1">
      <c r="M607" s="1"/>
      <c r="N607" s="1"/>
      <c r="O607" s="2"/>
    </row>
    <row r="608" ht="15.75" customHeight="1">
      <c r="M608" s="1"/>
      <c r="N608" s="1"/>
      <c r="O608" s="2"/>
    </row>
    <row r="609" ht="15.75" customHeight="1">
      <c r="M609" s="1"/>
      <c r="N609" s="1"/>
      <c r="O609" s="2"/>
    </row>
    <row r="610" ht="15.75" customHeight="1">
      <c r="M610" s="1"/>
      <c r="N610" s="1"/>
      <c r="O610" s="2"/>
    </row>
    <row r="611" ht="15.75" customHeight="1">
      <c r="M611" s="1"/>
      <c r="N611" s="1"/>
      <c r="O611" s="2"/>
    </row>
    <row r="612" ht="15.75" customHeight="1">
      <c r="M612" s="1"/>
      <c r="N612" s="1"/>
      <c r="O612" s="2"/>
    </row>
    <row r="613" ht="15.75" customHeight="1">
      <c r="M613" s="1"/>
      <c r="N613" s="1"/>
      <c r="O613" s="2"/>
    </row>
    <row r="614" ht="15.75" customHeight="1">
      <c r="M614" s="1"/>
      <c r="N614" s="1"/>
      <c r="O614" s="2"/>
    </row>
    <row r="615" ht="15.75" customHeight="1">
      <c r="M615" s="1"/>
      <c r="N615" s="1"/>
      <c r="O615" s="2"/>
    </row>
    <row r="616" ht="15.75" customHeight="1">
      <c r="M616" s="1"/>
      <c r="N616" s="1"/>
      <c r="O616" s="2"/>
    </row>
    <row r="617" ht="15.75" customHeight="1">
      <c r="M617" s="1"/>
      <c r="N617" s="1"/>
      <c r="O617" s="2"/>
    </row>
    <row r="618" ht="15.75" customHeight="1">
      <c r="M618" s="1"/>
      <c r="N618" s="1"/>
      <c r="O618" s="2"/>
    </row>
    <row r="619" ht="15.75" customHeight="1">
      <c r="M619" s="1"/>
      <c r="N619" s="1"/>
      <c r="O619" s="2"/>
    </row>
    <row r="620" ht="15.75" customHeight="1">
      <c r="M620" s="1"/>
      <c r="N620" s="1"/>
      <c r="O620" s="2"/>
    </row>
    <row r="621" ht="15.75" customHeight="1">
      <c r="M621" s="1"/>
      <c r="N621" s="1"/>
      <c r="O621" s="2"/>
    </row>
    <row r="622" ht="15.75" customHeight="1">
      <c r="M622" s="1"/>
      <c r="N622" s="1"/>
      <c r="O622" s="2"/>
    </row>
    <row r="623" ht="15.75" customHeight="1">
      <c r="M623" s="1"/>
      <c r="N623" s="1"/>
      <c r="O623" s="2"/>
    </row>
    <row r="624" ht="15.75" customHeight="1">
      <c r="M624" s="1"/>
      <c r="N624" s="1"/>
      <c r="O624" s="2"/>
    </row>
    <row r="625" ht="15.75" customHeight="1">
      <c r="M625" s="1"/>
      <c r="N625" s="1"/>
      <c r="O625" s="2"/>
    </row>
    <row r="626" ht="15.75" customHeight="1">
      <c r="M626" s="1"/>
      <c r="N626" s="1"/>
      <c r="O626" s="2"/>
    </row>
    <row r="627" ht="15.75" customHeight="1">
      <c r="M627" s="1"/>
      <c r="N627" s="1"/>
      <c r="O627" s="2"/>
    </row>
    <row r="628" ht="15.75" customHeight="1">
      <c r="M628" s="1"/>
      <c r="N628" s="1"/>
      <c r="O628" s="2"/>
    </row>
    <row r="629" ht="15.75" customHeight="1">
      <c r="M629" s="1"/>
      <c r="N629" s="1"/>
      <c r="O629" s="2"/>
    </row>
    <row r="630" ht="15.75" customHeight="1">
      <c r="M630" s="1"/>
      <c r="N630" s="1"/>
      <c r="O630" s="2"/>
    </row>
    <row r="631" ht="15.75" customHeight="1">
      <c r="M631" s="1"/>
      <c r="N631" s="1"/>
      <c r="O631" s="2"/>
    </row>
    <row r="632" ht="15.75" customHeight="1">
      <c r="M632" s="1"/>
      <c r="N632" s="1"/>
      <c r="O632" s="2"/>
    </row>
    <row r="633" ht="15.75" customHeight="1">
      <c r="M633" s="1"/>
      <c r="N633" s="1"/>
      <c r="O633" s="2"/>
    </row>
    <row r="634" ht="15.75" customHeight="1">
      <c r="M634" s="1"/>
      <c r="N634" s="1"/>
      <c r="O634" s="2"/>
    </row>
    <row r="635" ht="15.75" customHeight="1">
      <c r="M635" s="1"/>
      <c r="N635" s="1"/>
      <c r="O635" s="2"/>
    </row>
    <row r="636" ht="15.75" customHeight="1">
      <c r="M636" s="1"/>
      <c r="N636" s="1"/>
      <c r="O636" s="2"/>
    </row>
    <row r="637" ht="15.75" customHeight="1">
      <c r="M637" s="1"/>
      <c r="N637" s="1"/>
      <c r="O637" s="2"/>
    </row>
    <row r="638" ht="15.75" customHeight="1">
      <c r="M638" s="1"/>
      <c r="N638" s="1"/>
      <c r="O638" s="2"/>
    </row>
    <row r="639" ht="15.75" customHeight="1">
      <c r="M639" s="1"/>
      <c r="N639" s="1"/>
      <c r="O639" s="2"/>
    </row>
    <row r="640" ht="15.75" customHeight="1">
      <c r="M640" s="1"/>
      <c r="N640" s="1"/>
      <c r="O640" s="2"/>
    </row>
    <row r="641" ht="15.75" customHeight="1">
      <c r="M641" s="1"/>
      <c r="N641" s="1"/>
      <c r="O641" s="2"/>
    </row>
    <row r="642" ht="15.75" customHeight="1">
      <c r="M642" s="1"/>
      <c r="N642" s="1"/>
      <c r="O642" s="2"/>
    </row>
    <row r="643" ht="15.75" customHeight="1">
      <c r="M643" s="1"/>
      <c r="N643" s="1"/>
      <c r="O643" s="2"/>
    </row>
    <row r="644" ht="15.75" customHeight="1">
      <c r="M644" s="1"/>
      <c r="N644" s="1"/>
      <c r="O644" s="2"/>
    </row>
    <row r="645" ht="15.75" customHeight="1">
      <c r="M645" s="1"/>
      <c r="N645" s="1"/>
      <c r="O645" s="2"/>
    </row>
    <row r="646" ht="15.75" customHeight="1">
      <c r="M646" s="1"/>
      <c r="N646" s="1"/>
      <c r="O646" s="2"/>
    </row>
    <row r="647" ht="15.75" customHeight="1">
      <c r="M647" s="1"/>
      <c r="N647" s="1"/>
      <c r="O647" s="2"/>
    </row>
    <row r="648" ht="15.75" customHeight="1">
      <c r="M648" s="1"/>
      <c r="N648" s="1"/>
      <c r="O648" s="2"/>
    </row>
    <row r="649" ht="15.75" customHeight="1">
      <c r="M649" s="1"/>
      <c r="N649" s="1"/>
      <c r="O649" s="2"/>
    </row>
    <row r="650" ht="15.75" customHeight="1">
      <c r="M650" s="1"/>
      <c r="N650" s="1"/>
      <c r="O650" s="2"/>
    </row>
    <row r="651" ht="15.75" customHeight="1">
      <c r="M651" s="1"/>
      <c r="N651" s="1"/>
      <c r="O651" s="2"/>
    </row>
    <row r="652" ht="15.75" customHeight="1">
      <c r="M652" s="1"/>
      <c r="N652" s="1"/>
      <c r="O652" s="2"/>
    </row>
    <row r="653" ht="15.75" customHeight="1">
      <c r="M653" s="1"/>
      <c r="N653" s="1"/>
      <c r="O653" s="2"/>
    </row>
    <row r="654" ht="15.75" customHeight="1">
      <c r="M654" s="1"/>
      <c r="N654" s="1"/>
      <c r="O654" s="2"/>
    </row>
    <row r="655" ht="15.75" customHeight="1">
      <c r="M655" s="1"/>
      <c r="N655" s="1"/>
      <c r="O655" s="2"/>
    </row>
    <row r="656" ht="15.75" customHeight="1">
      <c r="M656" s="1"/>
      <c r="N656" s="1"/>
      <c r="O656" s="2"/>
    </row>
    <row r="657" ht="15.75" customHeight="1">
      <c r="M657" s="1"/>
      <c r="N657" s="1"/>
      <c r="O657" s="2"/>
    </row>
    <row r="658" ht="15.75" customHeight="1">
      <c r="M658" s="1"/>
      <c r="N658" s="1"/>
      <c r="O658" s="2"/>
    </row>
    <row r="659" ht="15.75" customHeight="1">
      <c r="M659" s="1"/>
      <c r="N659" s="1"/>
      <c r="O659" s="2"/>
    </row>
    <row r="660" ht="15.75" customHeight="1">
      <c r="M660" s="1"/>
      <c r="N660" s="1"/>
      <c r="O660" s="2"/>
    </row>
    <row r="661" ht="15.75" customHeight="1">
      <c r="M661" s="1"/>
      <c r="N661" s="1"/>
      <c r="O661" s="2"/>
    </row>
    <row r="662" ht="15.75" customHeight="1">
      <c r="M662" s="1"/>
      <c r="N662" s="1"/>
      <c r="O662" s="2"/>
    </row>
    <row r="663" ht="15.75" customHeight="1">
      <c r="M663" s="1"/>
      <c r="N663" s="1"/>
      <c r="O663" s="2"/>
    </row>
    <row r="664" ht="15.75" customHeight="1">
      <c r="M664" s="1"/>
      <c r="N664" s="1"/>
      <c r="O664" s="2"/>
    </row>
    <row r="665" ht="15.75" customHeight="1">
      <c r="M665" s="1"/>
      <c r="N665" s="1"/>
      <c r="O665" s="2"/>
    </row>
    <row r="666" ht="15.75" customHeight="1">
      <c r="M666" s="1"/>
      <c r="N666" s="1"/>
      <c r="O666" s="2"/>
    </row>
    <row r="667" ht="15.75" customHeight="1">
      <c r="M667" s="1"/>
      <c r="N667" s="1"/>
      <c r="O667" s="2"/>
    </row>
    <row r="668" ht="15.75" customHeight="1">
      <c r="M668" s="1"/>
      <c r="N668" s="1"/>
      <c r="O668" s="2"/>
    </row>
    <row r="669" ht="15.75" customHeight="1">
      <c r="M669" s="1"/>
      <c r="N669" s="1"/>
      <c r="O669" s="2"/>
    </row>
    <row r="670" ht="15.75" customHeight="1">
      <c r="M670" s="1"/>
      <c r="N670" s="1"/>
      <c r="O670" s="2"/>
    </row>
    <row r="671" ht="15.75" customHeight="1">
      <c r="M671" s="1"/>
      <c r="N671" s="1"/>
      <c r="O671" s="2"/>
    </row>
    <row r="672" ht="15.75" customHeight="1">
      <c r="M672" s="1"/>
      <c r="N672" s="1"/>
      <c r="O672" s="2"/>
    </row>
    <row r="673" ht="15.75" customHeight="1">
      <c r="M673" s="1"/>
      <c r="N673" s="1"/>
      <c r="O673" s="2"/>
    </row>
    <row r="674" ht="15.75" customHeight="1">
      <c r="M674" s="1"/>
      <c r="N674" s="1"/>
      <c r="O674" s="2"/>
    </row>
    <row r="675" ht="15.75" customHeight="1">
      <c r="M675" s="1"/>
      <c r="N675" s="1"/>
      <c r="O675" s="2"/>
    </row>
    <row r="676" ht="15.75" customHeight="1">
      <c r="M676" s="1"/>
      <c r="N676" s="1"/>
      <c r="O676" s="2"/>
    </row>
    <row r="677" ht="15.75" customHeight="1">
      <c r="M677" s="1"/>
      <c r="N677" s="1"/>
      <c r="O677" s="2"/>
    </row>
    <row r="678" ht="15.75" customHeight="1">
      <c r="M678" s="1"/>
      <c r="N678" s="1"/>
      <c r="O678" s="2"/>
    </row>
    <row r="679" ht="15.75" customHeight="1">
      <c r="M679" s="1"/>
      <c r="N679" s="1"/>
      <c r="O679" s="2"/>
    </row>
    <row r="680" ht="15.75" customHeight="1">
      <c r="M680" s="1"/>
      <c r="N680" s="1"/>
      <c r="O680" s="2"/>
    </row>
    <row r="681" ht="15.75" customHeight="1">
      <c r="M681" s="1"/>
      <c r="N681" s="1"/>
      <c r="O681" s="2"/>
    </row>
    <row r="682" ht="15.75" customHeight="1">
      <c r="M682" s="1"/>
      <c r="N682" s="1"/>
      <c r="O682" s="2"/>
    </row>
    <row r="683" ht="15.75" customHeight="1">
      <c r="M683" s="1"/>
      <c r="N683" s="1"/>
      <c r="O683" s="2"/>
    </row>
    <row r="684" ht="15.75" customHeight="1">
      <c r="M684" s="1"/>
      <c r="N684" s="1"/>
      <c r="O684" s="2"/>
    </row>
    <row r="685" ht="15.75" customHeight="1">
      <c r="M685" s="1"/>
      <c r="N685" s="1"/>
      <c r="O685" s="2"/>
    </row>
    <row r="686" ht="15.75" customHeight="1">
      <c r="M686" s="1"/>
      <c r="N686" s="1"/>
      <c r="O686" s="2"/>
    </row>
    <row r="687" ht="15.75" customHeight="1">
      <c r="M687" s="1"/>
      <c r="N687" s="1"/>
      <c r="O687" s="2"/>
    </row>
    <row r="688" ht="15.75" customHeight="1">
      <c r="M688" s="1"/>
      <c r="N688" s="1"/>
      <c r="O688" s="2"/>
    </row>
    <row r="689" ht="15.75" customHeight="1">
      <c r="M689" s="1"/>
      <c r="N689" s="1"/>
      <c r="O689" s="2"/>
    </row>
    <row r="690" ht="15.75" customHeight="1">
      <c r="M690" s="1"/>
      <c r="N690" s="1"/>
      <c r="O690" s="2"/>
    </row>
    <row r="691" ht="15.75" customHeight="1">
      <c r="M691" s="1"/>
      <c r="N691" s="1"/>
      <c r="O691" s="2"/>
    </row>
    <row r="692" ht="15.75" customHeight="1">
      <c r="M692" s="1"/>
      <c r="N692" s="1"/>
      <c r="O692" s="2"/>
    </row>
    <row r="693" ht="15.75" customHeight="1">
      <c r="M693" s="1"/>
      <c r="N693" s="1"/>
      <c r="O693" s="2"/>
    </row>
    <row r="694" ht="15.75" customHeight="1">
      <c r="M694" s="1"/>
      <c r="N694" s="1"/>
      <c r="O694" s="2"/>
    </row>
    <row r="695" ht="15.75" customHeight="1">
      <c r="M695" s="1"/>
      <c r="N695" s="1"/>
      <c r="O695" s="2"/>
    </row>
    <row r="696" ht="15.75" customHeight="1">
      <c r="M696" s="1"/>
      <c r="N696" s="1"/>
      <c r="O696" s="2"/>
    </row>
    <row r="697" ht="15.75" customHeight="1">
      <c r="M697" s="1"/>
      <c r="N697" s="1"/>
      <c r="O697" s="2"/>
    </row>
    <row r="698" ht="15.75" customHeight="1">
      <c r="M698" s="1"/>
      <c r="N698" s="1"/>
      <c r="O698" s="2"/>
    </row>
    <row r="699" ht="15.75" customHeight="1">
      <c r="M699" s="1"/>
      <c r="N699" s="1"/>
      <c r="O699" s="2"/>
    </row>
    <row r="700" ht="15.75" customHeight="1">
      <c r="M700" s="1"/>
      <c r="N700" s="1"/>
      <c r="O700" s="2"/>
    </row>
    <row r="701" ht="15.75" customHeight="1">
      <c r="M701" s="1"/>
      <c r="N701" s="1"/>
      <c r="O701" s="2"/>
    </row>
    <row r="702" ht="15.75" customHeight="1">
      <c r="M702" s="1"/>
      <c r="N702" s="1"/>
      <c r="O702" s="2"/>
    </row>
    <row r="703" ht="15.75" customHeight="1">
      <c r="M703" s="1"/>
      <c r="N703" s="1"/>
      <c r="O703" s="2"/>
    </row>
    <row r="704" ht="15.75" customHeight="1">
      <c r="M704" s="1"/>
      <c r="N704" s="1"/>
      <c r="O704" s="2"/>
    </row>
    <row r="705" ht="15.75" customHeight="1">
      <c r="M705" s="1"/>
      <c r="N705" s="1"/>
      <c r="O705" s="2"/>
    </row>
    <row r="706" ht="15.75" customHeight="1">
      <c r="M706" s="1"/>
      <c r="N706" s="1"/>
      <c r="O706" s="2"/>
    </row>
    <row r="707" ht="15.75" customHeight="1">
      <c r="M707" s="1"/>
      <c r="N707" s="1"/>
      <c r="O707" s="2"/>
    </row>
    <row r="708" ht="15.75" customHeight="1">
      <c r="M708" s="1"/>
      <c r="N708" s="1"/>
      <c r="O708" s="2"/>
    </row>
    <row r="709" ht="15.75" customHeight="1">
      <c r="M709" s="1"/>
      <c r="N709" s="1"/>
      <c r="O709" s="2"/>
    </row>
    <row r="710" ht="15.75" customHeight="1">
      <c r="M710" s="1"/>
      <c r="N710" s="1"/>
      <c r="O710" s="2"/>
    </row>
    <row r="711" ht="15.75" customHeight="1">
      <c r="M711" s="1"/>
      <c r="N711" s="1"/>
      <c r="O711" s="2"/>
    </row>
    <row r="712" ht="15.75" customHeight="1">
      <c r="M712" s="1"/>
      <c r="N712" s="1"/>
      <c r="O712" s="2"/>
    </row>
    <row r="713" ht="15.75" customHeight="1">
      <c r="M713" s="1"/>
      <c r="N713" s="1"/>
      <c r="O713" s="2"/>
    </row>
    <row r="714" ht="15.75" customHeight="1">
      <c r="M714" s="1"/>
      <c r="N714" s="1"/>
      <c r="O714" s="2"/>
    </row>
    <row r="715" ht="15.75" customHeight="1">
      <c r="M715" s="1"/>
      <c r="N715" s="1"/>
      <c r="O715" s="2"/>
    </row>
    <row r="716" ht="15.75" customHeight="1">
      <c r="M716" s="1"/>
      <c r="N716" s="1"/>
      <c r="O716" s="2"/>
    </row>
    <row r="717" ht="15.75" customHeight="1">
      <c r="M717" s="1"/>
      <c r="N717" s="1"/>
      <c r="O717" s="2"/>
    </row>
    <row r="718" ht="15.75" customHeight="1">
      <c r="M718" s="1"/>
      <c r="N718" s="1"/>
      <c r="O718" s="2"/>
    </row>
    <row r="719" ht="15.75" customHeight="1">
      <c r="M719" s="1"/>
      <c r="N719" s="1"/>
      <c r="O719" s="2"/>
    </row>
    <row r="720" ht="15.75" customHeight="1">
      <c r="M720" s="1"/>
      <c r="N720" s="1"/>
      <c r="O720" s="2"/>
    </row>
    <row r="721" ht="15.75" customHeight="1">
      <c r="M721" s="1"/>
      <c r="N721" s="1"/>
      <c r="O721" s="2"/>
    </row>
    <row r="722" ht="15.75" customHeight="1">
      <c r="M722" s="1"/>
      <c r="N722" s="1"/>
      <c r="O722" s="2"/>
    </row>
    <row r="723" ht="15.75" customHeight="1">
      <c r="M723" s="1"/>
      <c r="N723" s="1"/>
      <c r="O723" s="2"/>
    </row>
    <row r="724" ht="15.75" customHeight="1">
      <c r="M724" s="1"/>
      <c r="N724" s="1"/>
      <c r="O724" s="2"/>
    </row>
    <row r="725" ht="15.75" customHeight="1">
      <c r="M725" s="1"/>
      <c r="N725" s="1"/>
      <c r="O725" s="2"/>
    </row>
    <row r="726" ht="15.75" customHeight="1">
      <c r="M726" s="1"/>
      <c r="N726" s="1"/>
      <c r="O726" s="2"/>
    </row>
    <row r="727" ht="15.75" customHeight="1">
      <c r="M727" s="1"/>
      <c r="N727" s="1"/>
      <c r="O727" s="2"/>
    </row>
    <row r="728" ht="15.75" customHeight="1">
      <c r="M728" s="1"/>
      <c r="N728" s="1"/>
      <c r="O728" s="2"/>
    </row>
    <row r="729" ht="15.75" customHeight="1">
      <c r="M729" s="1"/>
      <c r="N729" s="1"/>
      <c r="O729" s="2"/>
    </row>
    <row r="730" ht="15.75" customHeight="1">
      <c r="M730" s="1"/>
      <c r="N730" s="1"/>
      <c r="O730" s="2"/>
    </row>
    <row r="731" ht="15.75" customHeight="1">
      <c r="M731" s="1"/>
      <c r="N731" s="1"/>
      <c r="O731" s="2"/>
    </row>
    <row r="732" ht="15.75" customHeight="1">
      <c r="M732" s="1"/>
      <c r="N732" s="1"/>
      <c r="O732" s="2"/>
    </row>
    <row r="733" ht="15.75" customHeight="1">
      <c r="M733" s="1"/>
      <c r="N733" s="1"/>
      <c r="O733" s="2"/>
    </row>
    <row r="734" ht="15.75" customHeight="1">
      <c r="M734" s="1"/>
      <c r="N734" s="1"/>
      <c r="O734" s="2"/>
    </row>
    <row r="735" ht="15.75" customHeight="1">
      <c r="M735" s="1"/>
      <c r="N735" s="1"/>
      <c r="O735" s="2"/>
    </row>
    <row r="736" ht="15.75" customHeight="1">
      <c r="M736" s="1"/>
      <c r="N736" s="1"/>
      <c r="O736" s="2"/>
    </row>
    <row r="737" ht="15.75" customHeight="1">
      <c r="M737" s="1"/>
      <c r="N737" s="1"/>
      <c r="O737" s="2"/>
    </row>
    <row r="738" ht="15.75" customHeight="1">
      <c r="M738" s="1"/>
      <c r="N738" s="1"/>
      <c r="O738" s="2"/>
    </row>
    <row r="739" ht="15.75" customHeight="1">
      <c r="M739" s="1"/>
      <c r="N739" s="1"/>
      <c r="O739" s="2"/>
    </row>
    <row r="740" ht="15.75" customHeight="1">
      <c r="M740" s="1"/>
      <c r="N740" s="1"/>
      <c r="O740" s="2"/>
    </row>
    <row r="741" ht="15.75" customHeight="1">
      <c r="M741" s="1"/>
      <c r="N741" s="1"/>
      <c r="O741" s="2"/>
    </row>
    <row r="742" ht="15.75" customHeight="1">
      <c r="M742" s="1"/>
      <c r="N742" s="1"/>
      <c r="O742" s="2"/>
    </row>
    <row r="743" ht="15.75" customHeight="1">
      <c r="M743" s="1"/>
      <c r="N743" s="1"/>
      <c r="O743" s="2"/>
    </row>
    <row r="744" ht="15.75" customHeight="1">
      <c r="M744" s="1"/>
      <c r="N744" s="1"/>
      <c r="O744" s="2"/>
    </row>
    <row r="745" ht="15.75" customHeight="1">
      <c r="M745" s="1"/>
      <c r="N745" s="1"/>
      <c r="O745" s="2"/>
    </row>
    <row r="746" ht="15.75" customHeight="1">
      <c r="M746" s="1"/>
      <c r="N746" s="1"/>
      <c r="O746" s="2"/>
    </row>
    <row r="747" ht="15.75" customHeight="1">
      <c r="M747" s="1"/>
      <c r="N747" s="1"/>
      <c r="O747" s="2"/>
    </row>
    <row r="748" ht="15.75" customHeight="1">
      <c r="M748" s="1"/>
      <c r="N748" s="1"/>
      <c r="O748" s="2"/>
    </row>
    <row r="749" ht="15.75" customHeight="1">
      <c r="M749" s="1"/>
      <c r="N749" s="1"/>
      <c r="O749" s="2"/>
    </row>
    <row r="750" ht="15.75" customHeight="1">
      <c r="M750" s="1"/>
      <c r="N750" s="1"/>
      <c r="O750" s="2"/>
    </row>
    <row r="751" ht="15.75" customHeight="1">
      <c r="M751" s="1"/>
      <c r="N751" s="1"/>
      <c r="O751" s="2"/>
    </row>
    <row r="752" ht="15.75" customHeight="1">
      <c r="M752" s="1"/>
      <c r="N752" s="1"/>
      <c r="O752" s="2"/>
    </row>
    <row r="753" ht="15.75" customHeight="1">
      <c r="M753" s="1"/>
      <c r="N753" s="1"/>
      <c r="O753" s="2"/>
    </row>
    <row r="754" ht="15.75" customHeight="1">
      <c r="M754" s="1"/>
      <c r="N754" s="1"/>
      <c r="O754" s="2"/>
    </row>
    <row r="755" ht="15.75" customHeight="1">
      <c r="M755" s="1"/>
      <c r="N755" s="1"/>
      <c r="O755" s="2"/>
    </row>
    <row r="756" ht="15.75" customHeight="1">
      <c r="M756" s="1"/>
      <c r="N756" s="1"/>
      <c r="O756" s="2"/>
    </row>
    <row r="757" ht="15.75" customHeight="1">
      <c r="M757" s="1"/>
      <c r="N757" s="1"/>
      <c r="O757" s="2"/>
    </row>
    <row r="758" ht="15.75" customHeight="1">
      <c r="M758" s="1"/>
      <c r="N758" s="1"/>
      <c r="O758" s="2"/>
    </row>
    <row r="759" ht="15.75" customHeight="1">
      <c r="M759" s="1"/>
      <c r="N759" s="1"/>
      <c r="O759" s="2"/>
    </row>
    <row r="760" ht="15.75" customHeight="1">
      <c r="M760" s="1"/>
      <c r="N760" s="1"/>
      <c r="O760" s="2"/>
    </row>
    <row r="761" ht="15.75" customHeight="1">
      <c r="M761" s="1"/>
      <c r="N761" s="1"/>
      <c r="O761" s="2"/>
    </row>
    <row r="762" ht="15.75" customHeight="1">
      <c r="M762" s="1"/>
      <c r="N762" s="1"/>
      <c r="O762" s="2"/>
    </row>
    <row r="763" ht="15.75" customHeight="1">
      <c r="M763" s="1"/>
      <c r="N763" s="1"/>
      <c r="O763" s="2"/>
    </row>
    <row r="764" ht="15.75" customHeight="1">
      <c r="M764" s="1"/>
      <c r="N764" s="1"/>
      <c r="O764" s="2"/>
    </row>
    <row r="765" ht="15.75" customHeight="1">
      <c r="M765" s="1"/>
      <c r="N765" s="1"/>
      <c r="O765" s="2"/>
    </row>
    <row r="766" ht="15.75" customHeight="1">
      <c r="M766" s="1"/>
      <c r="N766" s="1"/>
      <c r="O766" s="2"/>
    </row>
    <row r="767" ht="15.75" customHeight="1">
      <c r="M767" s="1"/>
      <c r="N767" s="1"/>
      <c r="O767" s="2"/>
    </row>
    <row r="768" ht="15.75" customHeight="1">
      <c r="M768" s="1"/>
      <c r="N768" s="1"/>
      <c r="O768" s="2"/>
    </row>
    <row r="769" ht="15.75" customHeight="1">
      <c r="M769" s="1"/>
      <c r="N769" s="1"/>
      <c r="O769" s="2"/>
    </row>
    <row r="770" ht="15.75" customHeight="1">
      <c r="M770" s="1"/>
      <c r="N770" s="1"/>
      <c r="O770" s="2"/>
    </row>
    <row r="771" ht="15.75" customHeight="1">
      <c r="M771" s="1"/>
      <c r="N771" s="1"/>
      <c r="O771" s="2"/>
    </row>
    <row r="772" ht="15.75" customHeight="1">
      <c r="M772" s="1"/>
      <c r="N772" s="1"/>
      <c r="O772" s="2"/>
    </row>
    <row r="773" ht="15.75" customHeight="1">
      <c r="M773" s="1"/>
      <c r="N773" s="1"/>
      <c r="O773" s="2"/>
    </row>
    <row r="774" ht="15.75" customHeight="1">
      <c r="M774" s="1"/>
      <c r="N774" s="1"/>
      <c r="O774" s="2"/>
    </row>
    <row r="775" ht="15.75" customHeight="1">
      <c r="M775" s="1"/>
      <c r="N775" s="1"/>
      <c r="O775" s="2"/>
    </row>
    <row r="776" ht="15.75" customHeight="1">
      <c r="M776" s="1"/>
      <c r="N776" s="1"/>
      <c r="O776" s="2"/>
    </row>
    <row r="777" ht="15.75" customHeight="1">
      <c r="M777" s="1"/>
      <c r="N777" s="1"/>
      <c r="O777" s="2"/>
    </row>
    <row r="778" ht="15.75" customHeight="1">
      <c r="M778" s="1"/>
      <c r="N778" s="1"/>
      <c r="O778" s="2"/>
    </row>
    <row r="779" ht="15.75" customHeight="1">
      <c r="M779" s="1"/>
      <c r="N779" s="1"/>
      <c r="O779" s="2"/>
    </row>
    <row r="780" ht="15.75" customHeight="1">
      <c r="M780" s="1"/>
      <c r="N780" s="1"/>
      <c r="O780" s="2"/>
    </row>
    <row r="781" ht="15.75" customHeight="1">
      <c r="M781" s="1"/>
      <c r="N781" s="1"/>
      <c r="O781" s="2"/>
    </row>
    <row r="782" ht="15.75" customHeight="1">
      <c r="M782" s="1"/>
      <c r="N782" s="1"/>
      <c r="O782" s="2"/>
    </row>
    <row r="783" ht="15.75" customHeight="1">
      <c r="M783" s="1"/>
      <c r="N783" s="1"/>
      <c r="O783" s="2"/>
    </row>
    <row r="784" ht="15.75" customHeight="1">
      <c r="M784" s="1"/>
      <c r="N784" s="1"/>
      <c r="O784" s="2"/>
    </row>
    <row r="785" ht="15.75" customHeight="1">
      <c r="M785" s="1"/>
      <c r="N785" s="1"/>
      <c r="O785" s="2"/>
    </row>
    <row r="786" ht="15.75" customHeight="1">
      <c r="M786" s="1"/>
      <c r="N786" s="1"/>
      <c r="O786" s="2"/>
    </row>
    <row r="787" ht="15.75" customHeight="1">
      <c r="M787" s="1"/>
      <c r="N787" s="1"/>
      <c r="O787" s="2"/>
    </row>
    <row r="788" ht="15.75" customHeight="1">
      <c r="M788" s="1"/>
      <c r="N788" s="1"/>
      <c r="O788" s="2"/>
    </row>
    <row r="789" ht="15.75" customHeight="1">
      <c r="M789" s="1"/>
      <c r="N789" s="1"/>
      <c r="O789" s="2"/>
    </row>
    <row r="790" ht="15.75" customHeight="1">
      <c r="M790" s="1"/>
      <c r="N790" s="1"/>
      <c r="O790" s="2"/>
    </row>
    <row r="791" ht="15.75" customHeight="1">
      <c r="M791" s="1"/>
      <c r="N791" s="1"/>
      <c r="O791" s="2"/>
    </row>
    <row r="792" ht="15.75" customHeight="1">
      <c r="M792" s="1"/>
      <c r="N792" s="1"/>
      <c r="O792" s="2"/>
    </row>
    <row r="793" ht="15.75" customHeight="1">
      <c r="M793" s="1"/>
      <c r="N793" s="1"/>
      <c r="O793" s="2"/>
    </row>
    <row r="794" ht="15.75" customHeight="1">
      <c r="M794" s="1"/>
      <c r="N794" s="1"/>
      <c r="O794" s="2"/>
    </row>
    <row r="795" ht="15.75" customHeight="1">
      <c r="M795" s="1"/>
      <c r="N795" s="1"/>
      <c r="O795" s="2"/>
    </row>
    <row r="796" ht="15.75" customHeight="1">
      <c r="M796" s="1"/>
      <c r="N796" s="1"/>
      <c r="O796" s="2"/>
    </row>
    <row r="797" ht="15.75" customHeight="1">
      <c r="M797" s="1"/>
      <c r="N797" s="1"/>
      <c r="O797" s="2"/>
    </row>
    <row r="798" ht="15.75" customHeight="1">
      <c r="M798" s="1"/>
      <c r="N798" s="1"/>
      <c r="O798" s="2"/>
    </row>
    <row r="799" ht="15.75" customHeight="1">
      <c r="M799" s="1"/>
      <c r="N799" s="1"/>
      <c r="O799" s="2"/>
    </row>
    <row r="800" ht="15.75" customHeight="1">
      <c r="M800" s="1"/>
      <c r="N800" s="1"/>
      <c r="O800" s="2"/>
    </row>
    <row r="801" ht="15.75" customHeight="1">
      <c r="M801" s="1"/>
      <c r="N801" s="1"/>
      <c r="O801" s="2"/>
    </row>
    <row r="802" ht="15.75" customHeight="1">
      <c r="M802" s="1"/>
      <c r="N802" s="1"/>
      <c r="O802" s="2"/>
    </row>
    <row r="803" ht="15.75" customHeight="1">
      <c r="M803" s="1"/>
      <c r="N803" s="1"/>
      <c r="O803" s="2"/>
    </row>
    <row r="804" ht="15.75" customHeight="1">
      <c r="M804" s="1"/>
      <c r="N804" s="1"/>
      <c r="O804" s="2"/>
    </row>
    <row r="805" ht="15.75" customHeight="1">
      <c r="M805" s="1"/>
      <c r="N805" s="1"/>
      <c r="O805" s="2"/>
    </row>
    <row r="806" ht="15.75" customHeight="1">
      <c r="M806" s="1"/>
      <c r="N806" s="1"/>
      <c r="O806" s="2"/>
    </row>
    <row r="807" ht="15.75" customHeight="1">
      <c r="M807" s="1"/>
      <c r="N807" s="1"/>
      <c r="O807" s="2"/>
    </row>
    <row r="808" ht="15.75" customHeight="1">
      <c r="M808" s="1"/>
      <c r="N808" s="1"/>
      <c r="O808" s="2"/>
    </row>
    <row r="809" ht="15.75" customHeight="1">
      <c r="M809" s="1"/>
      <c r="N809" s="1"/>
      <c r="O809" s="2"/>
    </row>
    <row r="810" ht="15.75" customHeight="1">
      <c r="M810" s="1"/>
      <c r="N810" s="1"/>
      <c r="O810" s="2"/>
    </row>
    <row r="811" ht="15.75" customHeight="1">
      <c r="M811" s="1"/>
      <c r="N811" s="1"/>
      <c r="O811" s="2"/>
    </row>
    <row r="812" ht="15.75" customHeight="1">
      <c r="M812" s="1"/>
      <c r="N812" s="1"/>
      <c r="O812" s="2"/>
    </row>
    <row r="813" ht="15.75" customHeight="1">
      <c r="M813" s="1"/>
      <c r="N813" s="1"/>
      <c r="O813" s="2"/>
    </row>
    <row r="814" ht="15.75" customHeight="1">
      <c r="M814" s="1"/>
      <c r="N814" s="1"/>
      <c r="O814" s="2"/>
    </row>
    <row r="815" ht="15.75" customHeight="1">
      <c r="M815" s="1"/>
      <c r="N815" s="1"/>
      <c r="O815" s="2"/>
    </row>
    <row r="816" ht="15.75" customHeight="1">
      <c r="M816" s="1"/>
      <c r="N816" s="1"/>
      <c r="O816" s="2"/>
    </row>
    <row r="817" ht="15.75" customHeight="1">
      <c r="M817" s="1"/>
      <c r="N817" s="1"/>
      <c r="O817" s="2"/>
    </row>
    <row r="818" ht="15.75" customHeight="1">
      <c r="M818" s="1"/>
      <c r="N818" s="1"/>
      <c r="O818" s="2"/>
    </row>
    <row r="819" ht="15.75" customHeight="1">
      <c r="M819" s="1"/>
      <c r="N819" s="1"/>
      <c r="O819" s="2"/>
    </row>
    <row r="820" ht="15.75" customHeight="1">
      <c r="M820" s="1"/>
      <c r="N820" s="1"/>
      <c r="O820" s="2"/>
    </row>
    <row r="821" ht="15.75" customHeight="1">
      <c r="M821" s="1"/>
      <c r="N821" s="1"/>
      <c r="O821" s="2"/>
    </row>
    <row r="822" ht="15.75" customHeight="1">
      <c r="M822" s="1"/>
      <c r="N822" s="1"/>
      <c r="O822" s="2"/>
    </row>
    <row r="823" ht="15.75" customHeight="1">
      <c r="M823" s="1"/>
      <c r="N823" s="1"/>
      <c r="O823" s="2"/>
    </row>
    <row r="824" ht="15.75" customHeight="1">
      <c r="M824" s="1"/>
      <c r="N824" s="1"/>
      <c r="O824" s="2"/>
    </row>
    <row r="825" ht="15.75" customHeight="1">
      <c r="M825" s="1"/>
      <c r="N825" s="1"/>
      <c r="O825" s="2"/>
    </row>
    <row r="826" ht="15.75" customHeight="1">
      <c r="M826" s="1"/>
      <c r="N826" s="1"/>
      <c r="O826" s="2"/>
    </row>
    <row r="827" ht="15.75" customHeight="1">
      <c r="M827" s="1"/>
      <c r="N827" s="1"/>
      <c r="O827" s="2"/>
    </row>
    <row r="828" ht="15.75" customHeight="1">
      <c r="M828" s="1"/>
      <c r="N828" s="1"/>
      <c r="O828" s="2"/>
    </row>
    <row r="829" ht="15.75" customHeight="1">
      <c r="M829" s="1"/>
      <c r="N829" s="1"/>
      <c r="O829" s="2"/>
    </row>
    <row r="830" ht="15.75" customHeight="1">
      <c r="M830" s="1"/>
      <c r="N830" s="1"/>
      <c r="O830" s="2"/>
    </row>
    <row r="831" ht="15.75" customHeight="1">
      <c r="M831" s="1"/>
      <c r="N831" s="1"/>
      <c r="O831" s="2"/>
    </row>
    <row r="832" ht="15.75" customHeight="1">
      <c r="M832" s="1"/>
      <c r="N832" s="1"/>
      <c r="O832" s="2"/>
    </row>
    <row r="833" ht="15.75" customHeight="1">
      <c r="M833" s="1"/>
      <c r="N833" s="1"/>
      <c r="O833" s="2"/>
    </row>
    <row r="834" ht="15.75" customHeight="1">
      <c r="M834" s="1"/>
      <c r="N834" s="1"/>
      <c r="O834" s="2"/>
    </row>
    <row r="835" ht="15.75" customHeight="1">
      <c r="M835" s="1"/>
      <c r="N835" s="1"/>
      <c r="O835" s="2"/>
    </row>
    <row r="836" ht="15.75" customHeight="1">
      <c r="M836" s="1"/>
      <c r="N836" s="1"/>
      <c r="O836" s="2"/>
    </row>
    <row r="837" ht="15.75" customHeight="1">
      <c r="M837" s="1"/>
      <c r="N837" s="1"/>
      <c r="O837" s="2"/>
    </row>
    <row r="838" ht="15.75" customHeight="1">
      <c r="M838" s="1"/>
      <c r="N838" s="1"/>
      <c r="O838" s="2"/>
    </row>
    <row r="839" ht="15.75" customHeight="1">
      <c r="M839" s="1"/>
      <c r="N839" s="1"/>
      <c r="O839" s="2"/>
    </row>
    <row r="840" ht="15.75" customHeight="1">
      <c r="M840" s="1"/>
      <c r="N840" s="1"/>
      <c r="O840" s="2"/>
    </row>
    <row r="841" ht="15.75" customHeight="1">
      <c r="M841" s="1"/>
      <c r="N841" s="1"/>
      <c r="O841" s="2"/>
    </row>
    <row r="842" ht="15.75" customHeight="1">
      <c r="M842" s="1"/>
      <c r="N842" s="1"/>
      <c r="O842" s="2"/>
    </row>
    <row r="843" ht="15.75" customHeight="1">
      <c r="M843" s="1"/>
      <c r="N843" s="1"/>
      <c r="O843" s="2"/>
    </row>
    <row r="844" ht="15.75" customHeight="1">
      <c r="M844" s="1"/>
      <c r="N844" s="1"/>
      <c r="O844" s="2"/>
    </row>
    <row r="845" ht="15.75" customHeight="1">
      <c r="M845" s="1"/>
      <c r="N845" s="1"/>
      <c r="O845" s="2"/>
    </row>
    <row r="846" ht="15.75" customHeight="1">
      <c r="M846" s="1"/>
      <c r="N846" s="1"/>
      <c r="O846" s="2"/>
    </row>
    <row r="847" ht="15.75" customHeight="1">
      <c r="M847" s="1"/>
      <c r="N847" s="1"/>
      <c r="O847" s="2"/>
    </row>
    <row r="848" ht="15.75" customHeight="1">
      <c r="M848" s="1"/>
      <c r="N848" s="1"/>
      <c r="O848" s="2"/>
    </row>
    <row r="849" ht="15.75" customHeight="1">
      <c r="M849" s="1"/>
      <c r="N849" s="1"/>
      <c r="O849" s="2"/>
    </row>
    <row r="850" ht="15.75" customHeight="1">
      <c r="M850" s="1"/>
      <c r="N850" s="1"/>
      <c r="O850" s="2"/>
    </row>
    <row r="851" ht="15.75" customHeight="1">
      <c r="M851" s="1"/>
      <c r="N851" s="1"/>
      <c r="O851" s="2"/>
    </row>
    <row r="852" ht="15.75" customHeight="1">
      <c r="M852" s="1"/>
      <c r="N852" s="1"/>
      <c r="O852" s="2"/>
    </row>
    <row r="853" ht="15.75" customHeight="1">
      <c r="M853" s="1"/>
      <c r="N853" s="1"/>
      <c r="O853" s="2"/>
    </row>
    <row r="854" ht="15.75" customHeight="1">
      <c r="M854" s="1"/>
      <c r="N854" s="1"/>
      <c r="O854" s="2"/>
    </row>
    <row r="855" ht="15.75" customHeight="1">
      <c r="M855" s="1"/>
      <c r="N855" s="1"/>
      <c r="O855" s="2"/>
    </row>
    <row r="856" ht="15.75" customHeight="1">
      <c r="M856" s="1"/>
      <c r="N856" s="1"/>
      <c r="O856" s="2"/>
    </row>
    <row r="857" ht="15.75" customHeight="1">
      <c r="M857" s="1"/>
      <c r="N857" s="1"/>
      <c r="O857" s="2"/>
    </row>
    <row r="858" ht="15.75" customHeight="1">
      <c r="M858" s="1"/>
      <c r="N858" s="1"/>
      <c r="O858" s="2"/>
    </row>
    <row r="859" ht="15.75" customHeight="1">
      <c r="M859" s="1"/>
      <c r="N859" s="1"/>
      <c r="O859" s="2"/>
    </row>
    <row r="860" ht="15.75" customHeight="1">
      <c r="M860" s="1"/>
      <c r="N860" s="1"/>
      <c r="O860" s="2"/>
    </row>
    <row r="861" ht="15.75" customHeight="1">
      <c r="M861" s="1"/>
      <c r="N861" s="1"/>
      <c r="O861" s="2"/>
    </row>
    <row r="862" ht="15.75" customHeight="1">
      <c r="M862" s="1"/>
      <c r="N862" s="1"/>
      <c r="O862" s="2"/>
    </row>
    <row r="863" ht="15.75" customHeight="1">
      <c r="M863" s="1"/>
      <c r="N863" s="1"/>
      <c r="O863" s="2"/>
    </row>
    <row r="864" ht="15.75" customHeight="1">
      <c r="M864" s="1"/>
      <c r="N864" s="1"/>
      <c r="O864" s="2"/>
    </row>
    <row r="865" ht="15.75" customHeight="1">
      <c r="M865" s="1"/>
      <c r="N865" s="1"/>
      <c r="O865" s="2"/>
    </row>
    <row r="866" ht="15.75" customHeight="1">
      <c r="M866" s="1"/>
      <c r="N866" s="1"/>
      <c r="O866" s="2"/>
    </row>
    <row r="867" ht="15.75" customHeight="1">
      <c r="M867" s="1"/>
      <c r="N867" s="1"/>
      <c r="O867" s="2"/>
    </row>
    <row r="868" ht="15.75" customHeight="1">
      <c r="M868" s="1"/>
      <c r="N868" s="1"/>
      <c r="O868" s="2"/>
    </row>
    <row r="869" ht="15.75" customHeight="1">
      <c r="M869" s="1"/>
      <c r="N869" s="1"/>
      <c r="O869" s="2"/>
    </row>
    <row r="870" ht="15.75" customHeight="1">
      <c r="M870" s="1"/>
      <c r="N870" s="1"/>
      <c r="O870" s="2"/>
    </row>
    <row r="871" ht="15.75" customHeight="1">
      <c r="M871" s="1"/>
      <c r="N871" s="1"/>
      <c r="O871" s="2"/>
    </row>
    <row r="872" ht="15.75" customHeight="1">
      <c r="M872" s="1"/>
      <c r="N872" s="1"/>
      <c r="O872" s="2"/>
    </row>
    <row r="873" ht="15.75" customHeight="1">
      <c r="M873" s="1"/>
      <c r="N873" s="1"/>
      <c r="O873" s="2"/>
    </row>
    <row r="874" ht="15.75" customHeight="1">
      <c r="M874" s="1"/>
      <c r="N874" s="1"/>
      <c r="O874" s="2"/>
    </row>
    <row r="875" ht="15.75" customHeight="1">
      <c r="M875" s="1"/>
      <c r="N875" s="1"/>
      <c r="O875" s="2"/>
    </row>
    <row r="876" ht="15.75" customHeight="1">
      <c r="M876" s="1"/>
      <c r="N876" s="1"/>
      <c r="O876" s="2"/>
    </row>
    <row r="877" ht="15.75" customHeight="1">
      <c r="M877" s="1"/>
      <c r="N877" s="1"/>
      <c r="O877" s="2"/>
    </row>
    <row r="878" ht="15.75" customHeight="1">
      <c r="M878" s="1"/>
      <c r="N878" s="1"/>
      <c r="O878" s="2"/>
    </row>
    <row r="879" ht="15.75" customHeight="1">
      <c r="M879" s="1"/>
      <c r="N879" s="1"/>
      <c r="O879" s="2"/>
    </row>
    <row r="880" ht="15.75" customHeight="1">
      <c r="M880" s="1"/>
      <c r="N880" s="1"/>
      <c r="O880" s="2"/>
    </row>
    <row r="881" ht="15.75" customHeight="1">
      <c r="M881" s="1"/>
      <c r="N881" s="1"/>
      <c r="O881" s="2"/>
    </row>
    <row r="882" ht="15.75" customHeight="1">
      <c r="M882" s="1"/>
      <c r="N882" s="1"/>
      <c r="O882" s="2"/>
    </row>
    <row r="883" ht="15.75" customHeight="1">
      <c r="M883" s="1"/>
      <c r="N883" s="1"/>
      <c r="O883" s="2"/>
    </row>
    <row r="884" ht="15.75" customHeight="1">
      <c r="M884" s="1"/>
      <c r="N884" s="1"/>
      <c r="O884" s="2"/>
    </row>
    <row r="885" ht="15.75" customHeight="1">
      <c r="M885" s="1"/>
      <c r="N885" s="1"/>
      <c r="O885" s="2"/>
    </row>
    <row r="886" ht="15.75" customHeight="1">
      <c r="M886" s="1"/>
      <c r="N886" s="1"/>
      <c r="O886" s="2"/>
    </row>
    <row r="887" ht="15.75" customHeight="1">
      <c r="M887" s="1"/>
      <c r="N887" s="1"/>
      <c r="O887" s="2"/>
    </row>
    <row r="888" ht="15.75" customHeight="1">
      <c r="M888" s="1"/>
      <c r="N888" s="1"/>
      <c r="O888" s="2"/>
    </row>
    <row r="889" ht="15.75" customHeight="1">
      <c r="M889" s="1"/>
      <c r="N889" s="1"/>
      <c r="O889" s="2"/>
    </row>
    <row r="890" ht="15.75" customHeight="1">
      <c r="M890" s="1"/>
      <c r="N890" s="1"/>
      <c r="O890" s="2"/>
    </row>
    <row r="891" ht="15.75" customHeight="1">
      <c r="M891" s="1"/>
      <c r="N891" s="1"/>
      <c r="O891" s="2"/>
    </row>
    <row r="892" ht="15.75" customHeight="1">
      <c r="M892" s="1"/>
      <c r="N892" s="1"/>
      <c r="O892" s="2"/>
    </row>
    <row r="893" ht="15.75" customHeight="1">
      <c r="M893" s="1"/>
      <c r="N893" s="1"/>
      <c r="O893" s="2"/>
    </row>
    <row r="894" ht="15.75" customHeight="1">
      <c r="M894" s="1"/>
      <c r="N894" s="1"/>
      <c r="O894" s="2"/>
    </row>
    <row r="895" ht="15.75" customHeight="1">
      <c r="M895" s="1"/>
      <c r="N895" s="1"/>
      <c r="O895" s="2"/>
    </row>
    <row r="896" ht="15.75" customHeight="1">
      <c r="M896" s="1"/>
      <c r="N896" s="1"/>
      <c r="O896" s="2"/>
    </row>
    <row r="897" ht="15.75" customHeight="1">
      <c r="M897" s="1"/>
      <c r="N897" s="1"/>
      <c r="O897" s="2"/>
    </row>
    <row r="898" ht="15.75" customHeight="1">
      <c r="M898" s="1"/>
      <c r="N898" s="1"/>
      <c r="O898" s="2"/>
    </row>
    <row r="899" ht="15.75" customHeight="1">
      <c r="M899" s="1"/>
      <c r="N899" s="1"/>
      <c r="O899" s="2"/>
    </row>
    <row r="900" ht="15.75" customHeight="1">
      <c r="M900" s="1"/>
      <c r="N900" s="1"/>
      <c r="O900" s="2"/>
    </row>
    <row r="901" ht="15.75" customHeight="1">
      <c r="M901" s="1"/>
      <c r="N901" s="1"/>
      <c r="O901" s="2"/>
    </row>
    <row r="902" ht="15.75" customHeight="1">
      <c r="M902" s="1"/>
      <c r="N902" s="1"/>
      <c r="O902" s="2"/>
    </row>
    <row r="903" ht="15.75" customHeight="1">
      <c r="M903" s="1"/>
      <c r="N903" s="1"/>
      <c r="O903" s="2"/>
    </row>
    <row r="904" ht="15.75" customHeight="1">
      <c r="M904" s="1"/>
      <c r="N904" s="1"/>
      <c r="O904" s="2"/>
    </row>
    <row r="905" ht="15.75" customHeight="1">
      <c r="M905" s="1"/>
      <c r="N905" s="1"/>
      <c r="O905" s="2"/>
    </row>
    <row r="906" ht="15.75" customHeight="1">
      <c r="M906" s="1"/>
      <c r="N906" s="1"/>
      <c r="O906" s="2"/>
    </row>
    <row r="907" ht="15.75" customHeight="1">
      <c r="M907" s="1"/>
      <c r="N907" s="1"/>
      <c r="O907" s="2"/>
    </row>
    <row r="908" ht="15.75" customHeight="1">
      <c r="M908" s="1"/>
      <c r="N908" s="1"/>
      <c r="O908" s="2"/>
    </row>
    <row r="909" ht="15.75" customHeight="1">
      <c r="M909" s="1"/>
      <c r="N909" s="1"/>
      <c r="O909" s="2"/>
    </row>
    <row r="910" ht="15.75" customHeight="1">
      <c r="M910" s="1"/>
      <c r="N910" s="1"/>
      <c r="O910" s="2"/>
    </row>
    <row r="911" ht="15.75" customHeight="1">
      <c r="M911" s="1"/>
      <c r="N911" s="1"/>
      <c r="O911" s="2"/>
    </row>
    <row r="912" ht="15.75" customHeight="1">
      <c r="M912" s="1"/>
      <c r="N912" s="1"/>
      <c r="O912" s="2"/>
    </row>
    <row r="913" ht="15.75" customHeight="1">
      <c r="M913" s="1"/>
      <c r="N913" s="1"/>
      <c r="O913" s="2"/>
    </row>
    <row r="914" ht="15.75" customHeight="1">
      <c r="M914" s="1"/>
      <c r="N914" s="1"/>
      <c r="O914" s="2"/>
    </row>
    <row r="915" ht="15.75" customHeight="1">
      <c r="M915" s="1"/>
      <c r="N915" s="1"/>
      <c r="O915" s="2"/>
    </row>
    <row r="916" ht="15.75" customHeight="1">
      <c r="M916" s="1"/>
      <c r="N916" s="1"/>
      <c r="O916" s="2"/>
    </row>
    <row r="917" ht="15.75" customHeight="1">
      <c r="M917" s="1"/>
      <c r="N917" s="1"/>
      <c r="O917" s="2"/>
    </row>
    <row r="918" ht="15.75" customHeight="1">
      <c r="M918" s="1"/>
      <c r="N918" s="1"/>
      <c r="O918" s="2"/>
    </row>
    <row r="919" ht="15.75" customHeight="1">
      <c r="M919" s="1"/>
      <c r="N919" s="1"/>
      <c r="O919" s="2"/>
    </row>
    <row r="920" ht="15.75" customHeight="1">
      <c r="M920" s="1"/>
      <c r="N920" s="1"/>
      <c r="O920" s="2"/>
    </row>
    <row r="921" ht="15.75" customHeight="1">
      <c r="M921" s="1"/>
      <c r="N921" s="1"/>
      <c r="O921" s="2"/>
    </row>
    <row r="922" ht="15.75" customHeight="1">
      <c r="M922" s="1"/>
      <c r="N922" s="1"/>
      <c r="O922" s="2"/>
    </row>
    <row r="923" ht="15.75" customHeight="1">
      <c r="M923" s="1"/>
      <c r="N923" s="1"/>
      <c r="O923" s="2"/>
    </row>
    <row r="924" ht="15.75" customHeight="1">
      <c r="M924" s="1"/>
      <c r="N924" s="1"/>
      <c r="O924" s="2"/>
    </row>
    <row r="925" ht="15.75" customHeight="1">
      <c r="M925" s="1"/>
      <c r="N925" s="1"/>
      <c r="O925" s="2"/>
    </row>
    <row r="926" ht="15.75" customHeight="1">
      <c r="M926" s="1"/>
      <c r="N926" s="1"/>
      <c r="O926" s="2"/>
    </row>
    <row r="927" ht="15.75" customHeight="1">
      <c r="M927" s="1"/>
      <c r="N927" s="1"/>
      <c r="O927" s="2"/>
    </row>
    <row r="928" ht="15.75" customHeight="1">
      <c r="M928" s="1"/>
      <c r="N928" s="1"/>
      <c r="O928" s="2"/>
    </row>
    <row r="929" ht="15.75" customHeight="1">
      <c r="M929" s="1"/>
      <c r="N929" s="1"/>
      <c r="O929" s="2"/>
    </row>
    <row r="930" ht="15.75" customHeight="1">
      <c r="M930" s="1"/>
      <c r="N930" s="1"/>
      <c r="O930" s="2"/>
    </row>
    <row r="931" ht="15.75" customHeight="1">
      <c r="M931" s="1"/>
      <c r="N931" s="1"/>
      <c r="O931" s="2"/>
    </row>
    <row r="932" ht="15.75" customHeight="1">
      <c r="M932" s="1"/>
      <c r="N932" s="1"/>
      <c r="O932" s="2"/>
    </row>
    <row r="933" ht="15.75" customHeight="1">
      <c r="M933" s="1"/>
      <c r="N933" s="1"/>
      <c r="O933" s="2"/>
    </row>
    <row r="934" ht="15.75" customHeight="1">
      <c r="M934" s="1"/>
      <c r="N934" s="1"/>
      <c r="O934" s="2"/>
    </row>
    <row r="935" ht="15.75" customHeight="1">
      <c r="M935" s="1"/>
      <c r="N935" s="1"/>
      <c r="O935" s="2"/>
    </row>
    <row r="936" ht="15.75" customHeight="1">
      <c r="M936" s="1"/>
      <c r="N936" s="1"/>
      <c r="O936" s="2"/>
    </row>
    <row r="937" ht="15.75" customHeight="1">
      <c r="M937" s="1"/>
      <c r="N937" s="1"/>
      <c r="O937" s="2"/>
    </row>
    <row r="938" ht="15.75" customHeight="1">
      <c r="M938" s="1"/>
      <c r="N938" s="1"/>
      <c r="O938" s="2"/>
    </row>
    <row r="939" ht="15.75" customHeight="1">
      <c r="M939" s="1"/>
      <c r="N939" s="1"/>
      <c r="O939" s="2"/>
    </row>
    <row r="940" ht="15.75" customHeight="1">
      <c r="M940" s="1"/>
      <c r="N940" s="1"/>
      <c r="O940" s="2"/>
    </row>
    <row r="941" ht="15.75" customHeight="1">
      <c r="M941" s="1"/>
      <c r="N941" s="1"/>
      <c r="O941" s="2"/>
    </row>
    <row r="942" ht="15.75" customHeight="1">
      <c r="M942" s="1"/>
      <c r="N942" s="1"/>
      <c r="O942" s="2"/>
    </row>
    <row r="943" ht="15.75" customHeight="1">
      <c r="M943" s="1"/>
      <c r="N943" s="1"/>
      <c r="O943" s="2"/>
    </row>
    <row r="944" ht="15.75" customHeight="1">
      <c r="M944" s="1"/>
      <c r="N944" s="1"/>
      <c r="O944" s="2"/>
    </row>
    <row r="945" ht="15.75" customHeight="1">
      <c r="M945" s="1"/>
      <c r="N945" s="1"/>
      <c r="O945" s="2"/>
    </row>
    <row r="946" ht="15.75" customHeight="1">
      <c r="M946" s="1"/>
      <c r="N946" s="1"/>
      <c r="O946" s="2"/>
    </row>
    <row r="947" ht="15.75" customHeight="1">
      <c r="M947" s="1"/>
      <c r="N947" s="1"/>
      <c r="O947" s="2"/>
    </row>
    <row r="948" ht="15.75" customHeight="1">
      <c r="M948" s="1"/>
      <c r="N948" s="1"/>
      <c r="O948" s="2"/>
    </row>
    <row r="949" ht="15.75" customHeight="1">
      <c r="M949" s="1"/>
      <c r="N949" s="1"/>
      <c r="O949" s="2"/>
    </row>
    <row r="950" ht="15.75" customHeight="1">
      <c r="M950" s="1"/>
      <c r="N950" s="1"/>
      <c r="O950" s="2"/>
    </row>
    <row r="951" ht="15.75" customHeight="1">
      <c r="M951" s="1"/>
      <c r="N951" s="1"/>
      <c r="O951" s="2"/>
    </row>
    <row r="952" ht="15.75" customHeight="1">
      <c r="M952" s="1"/>
      <c r="N952" s="1"/>
      <c r="O952" s="2"/>
    </row>
    <row r="953" ht="15.75" customHeight="1">
      <c r="M953" s="1"/>
      <c r="N953" s="1"/>
      <c r="O953" s="2"/>
    </row>
    <row r="954" ht="15.75" customHeight="1">
      <c r="M954" s="1"/>
      <c r="N954" s="1"/>
      <c r="O954" s="2"/>
    </row>
    <row r="955" ht="15.75" customHeight="1">
      <c r="M955" s="1"/>
      <c r="N955" s="1"/>
      <c r="O955" s="2"/>
    </row>
    <row r="956" ht="15.75" customHeight="1">
      <c r="M956" s="1"/>
      <c r="N956" s="1"/>
      <c r="O956" s="2"/>
    </row>
    <row r="957" ht="15.75" customHeight="1">
      <c r="M957" s="1"/>
      <c r="N957" s="1"/>
      <c r="O957" s="2"/>
    </row>
    <row r="958" ht="15.75" customHeight="1">
      <c r="M958" s="1"/>
      <c r="N958" s="1"/>
      <c r="O958" s="2"/>
    </row>
    <row r="959" ht="15.75" customHeight="1">
      <c r="M959" s="1"/>
      <c r="N959" s="1"/>
      <c r="O959" s="2"/>
    </row>
    <row r="960" ht="15.75" customHeight="1">
      <c r="M960" s="1"/>
      <c r="N960" s="1"/>
      <c r="O960" s="2"/>
    </row>
    <row r="961" ht="15.75" customHeight="1">
      <c r="M961" s="1"/>
      <c r="N961" s="1"/>
      <c r="O961" s="2"/>
    </row>
    <row r="962" ht="15.75" customHeight="1">
      <c r="M962" s="1"/>
      <c r="N962" s="1"/>
      <c r="O962" s="2"/>
    </row>
    <row r="963" ht="15.75" customHeight="1">
      <c r="M963" s="1"/>
      <c r="N963" s="1"/>
      <c r="O963" s="2"/>
    </row>
    <row r="964" ht="15.75" customHeight="1">
      <c r="M964" s="1"/>
      <c r="N964" s="1"/>
      <c r="O964" s="2"/>
    </row>
    <row r="965" ht="15.75" customHeight="1">
      <c r="M965" s="1"/>
      <c r="N965" s="1"/>
      <c r="O965" s="2"/>
    </row>
    <row r="966" ht="15.75" customHeight="1">
      <c r="M966" s="1"/>
      <c r="N966" s="1"/>
      <c r="O966" s="2"/>
    </row>
    <row r="967" ht="15.75" customHeight="1">
      <c r="M967" s="1"/>
      <c r="N967" s="1"/>
      <c r="O967" s="2"/>
    </row>
    <row r="968" ht="15.75" customHeight="1">
      <c r="M968" s="1"/>
      <c r="N968" s="1"/>
      <c r="O968" s="2"/>
    </row>
    <row r="969" ht="15.75" customHeight="1">
      <c r="M969" s="1"/>
      <c r="N969" s="1"/>
      <c r="O969" s="2"/>
    </row>
    <row r="970" ht="15.75" customHeight="1">
      <c r="M970" s="1"/>
      <c r="N970" s="1"/>
      <c r="O970" s="2"/>
    </row>
    <row r="971" ht="15.75" customHeight="1">
      <c r="M971" s="1"/>
      <c r="N971" s="1"/>
      <c r="O971" s="2"/>
    </row>
    <row r="972" ht="15.75" customHeight="1">
      <c r="M972" s="1"/>
      <c r="N972" s="1"/>
      <c r="O972" s="2"/>
    </row>
    <row r="973" ht="15.75" customHeight="1">
      <c r="M973" s="1"/>
      <c r="N973" s="1"/>
      <c r="O973" s="2"/>
    </row>
    <row r="974" ht="15.75" customHeight="1">
      <c r="M974" s="1"/>
      <c r="N974" s="1"/>
      <c r="O974" s="2"/>
    </row>
    <row r="975" ht="15.75" customHeight="1">
      <c r="M975" s="1"/>
      <c r="N975" s="1"/>
      <c r="O975" s="2"/>
    </row>
    <row r="976" ht="15.75" customHeight="1">
      <c r="M976" s="1"/>
      <c r="N976" s="1"/>
      <c r="O976" s="2"/>
    </row>
    <row r="977" ht="15.75" customHeight="1">
      <c r="M977" s="1"/>
      <c r="N977" s="1"/>
      <c r="O977" s="2"/>
    </row>
    <row r="978" ht="15.75" customHeight="1">
      <c r="M978" s="1"/>
      <c r="N978" s="1"/>
      <c r="O978" s="2"/>
    </row>
    <row r="979" ht="15.75" customHeight="1">
      <c r="M979" s="1"/>
      <c r="N979" s="1"/>
      <c r="O979" s="2"/>
    </row>
    <row r="980" ht="15.75" customHeight="1">
      <c r="M980" s="1"/>
      <c r="N980" s="1"/>
      <c r="O980" s="2"/>
    </row>
    <row r="981" ht="15.75" customHeight="1">
      <c r="M981" s="1"/>
      <c r="N981" s="1"/>
      <c r="O981" s="2"/>
    </row>
    <row r="982" ht="15.75" customHeight="1">
      <c r="M982" s="1"/>
      <c r="N982" s="1"/>
      <c r="O982" s="2"/>
    </row>
    <row r="983" ht="15.75" customHeight="1">
      <c r="M983" s="1"/>
      <c r="N983" s="1"/>
      <c r="O983" s="2"/>
    </row>
    <row r="984" ht="15.75" customHeight="1">
      <c r="M984" s="1"/>
      <c r="N984" s="1"/>
      <c r="O984" s="2"/>
    </row>
    <row r="985" ht="15.75" customHeight="1">
      <c r="M985" s="1"/>
      <c r="N985" s="1"/>
      <c r="O985" s="2"/>
    </row>
    <row r="986" ht="15.75" customHeight="1">
      <c r="M986" s="1"/>
      <c r="N986" s="1"/>
      <c r="O986" s="2"/>
    </row>
    <row r="987" ht="15.75" customHeight="1">
      <c r="M987" s="1"/>
      <c r="N987" s="1"/>
      <c r="O987" s="2"/>
    </row>
    <row r="988" ht="15.75" customHeight="1">
      <c r="M988" s="1"/>
      <c r="N988" s="1"/>
      <c r="O988" s="2"/>
    </row>
    <row r="989" ht="15.75" customHeight="1">
      <c r="M989" s="1"/>
      <c r="N989" s="1"/>
      <c r="O989" s="2"/>
    </row>
    <row r="990" ht="15.75" customHeight="1">
      <c r="M990" s="1"/>
      <c r="N990" s="1"/>
      <c r="O990" s="2"/>
    </row>
    <row r="991" ht="15.75" customHeight="1">
      <c r="M991" s="1"/>
      <c r="N991" s="1"/>
      <c r="O991" s="2"/>
    </row>
    <row r="992" ht="15.75" customHeight="1">
      <c r="M992" s="1"/>
      <c r="N992" s="1"/>
      <c r="O992" s="2"/>
    </row>
    <row r="993" ht="15.75" customHeight="1">
      <c r="M993" s="1"/>
      <c r="N993" s="1"/>
      <c r="O993" s="2"/>
    </row>
    <row r="994" ht="15.75" customHeight="1">
      <c r="M994" s="1"/>
      <c r="N994" s="1"/>
      <c r="O994" s="2"/>
    </row>
    <row r="995" ht="15.75" customHeight="1">
      <c r="M995" s="1"/>
      <c r="N995" s="1"/>
      <c r="O995" s="2"/>
    </row>
    <row r="996" ht="15.75" customHeight="1">
      <c r="M996" s="1"/>
      <c r="N996" s="1"/>
      <c r="O996" s="2"/>
    </row>
    <row r="997" ht="15.75" customHeight="1">
      <c r="M997" s="1"/>
      <c r="N997" s="1"/>
      <c r="O997" s="2"/>
    </row>
    <row r="998" ht="15.75" customHeight="1">
      <c r="M998" s="1"/>
      <c r="N998" s="1"/>
      <c r="O998" s="2"/>
    </row>
    <row r="999" ht="15.75" customHeight="1">
      <c r="M999" s="1"/>
      <c r="N999" s="1"/>
      <c r="O999" s="2"/>
    </row>
    <row r="1000" ht="15.75" customHeight="1">
      <c r="M1000" s="1"/>
      <c r="N1000" s="1"/>
      <c r="O1000" s="2"/>
    </row>
  </sheetData>
  <mergeCells count="2">
    <mergeCell ref="P1:V1"/>
    <mergeCell ref="W1:AE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15.78"/>
    <col customWidth="1" min="2" max="2" width="63.78"/>
    <col customWidth="1" min="3" max="16" width="11.0"/>
    <col customWidth="1" min="17" max="17" width="13.11"/>
    <col customWidth="1" min="18" max="26" width="11.0"/>
  </cols>
  <sheetData>
    <row r="1" ht="15.75" customHeight="1">
      <c r="A1" s="98" t="s">
        <v>452</v>
      </c>
      <c r="B1" s="99" t="s">
        <v>453</v>
      </c>
      <c r="C1" s="100" t="s">
        <v>454</v>
      </c>
      <c r="D1" s="101" t="s">
        <v>455</v>
      </c>
      <c r="E1" s="98" t="s">
        <v>456</v>
      </c>
      <c r="F1" s="99" t="s">
        <v>457</v>
      </c>
      <c r="G1" s="99" t="s">
        <v>458</v>
      </c>
      <c r="H1" s="102" t="s">
        <v>16</v>
      </c>
      <c r="I1" s="15" t="s">
        <v>17</v>
      </c>
      <c r="J1" s="16" t="s">
        <v>18</v>
      </c>
      <c r="K1" s="16" t="s">
        <v>19</v>
      </c>
      <c r="L1" s="16" t="s">
        <v>20</v>
      </c>
      <c r="M1" s="16" t="s">
        <v>21</v>
      </c>
      <c r="N1" s="16" t="s">
        <v>22</v>
      </c>
      <c r="O1" s="17" t="s">
        <v>23</v>
      </c>
      <c r="P1" s="103" t="s">
        <v>27</v>
      </c>
      <c r="Q1" s="20" t="s">
        <v>28</v>
      </c>
    </row>
    <row r="2" ht="15.75" customHeight="1">
      <c r="A2" s="104">
        <v>44659.791666666664</v>
      </c>
      <c r="B2" s="82" t="s">
        <v>36</v>
      </c>
      <c r="C2" s="105">
        <v>1.22</v>
      </c>
      <c r="D2" s="106">
        <f>C2*C3</f>
        <v>1.586</v>
      </c>
      <c r="E2" s="107" t="s">
        <v>459</v>
      </c>
      <c r="F2" s="108">
        <v>1.0</v>
      </c>
      <c r="G2" s="108">
        <v>1.0</v>
      </c>
      <c r="H2" s="109">
        <f>G2/F2</f>
        <v>1</v>
      </c>
      <c r="I2" s="110">
        <v>10000.0</v>
      </c>
      <c r="J2" s="111">
        <f>I2*0.025</f>
        <v>250</v>
      </c>
      <c r="K2" s="111">
        <f>J2</f>
        <v>250</v>
      </c>
      <c r="L2" s="111">
        <f>(D2-1)*J2</f>
        <v>146.5</v>
      </c>
      <c r="M2" s="112">
        <f>L2</f>
        <v>146.5</v>
      </c>
      <c r="N2" s="113">
        <f>M2/K2</f>
        <v>0.586</v>
      </c>
      <c r="O2" s="114">
        <f>(10000+M2)/10000-100%</f>
        <v>0.01465</v>
      </c>
      <c r="P2" s="115">
        <f t="shared" ref="P2:P315" si="1">MAX(M2,P1)</f>
        <v>146.5</v>
      </c>
      <c r="Q2" s="116">
        <f t="shared" ref="Q2:Q315" si="2">M2-P2</f>
        <v>0</v>
      </c>
    </row>
    <row r="3" ht="15.75" customHeight="1">
      <c r="A3" s="117">
        <v>44659.75</v>
      </c>
      <c r="B3" s="70" t="s">
        <v>35</v>
      </c>
      <c r="C3" s="118">
        <v>1.3</v>
      </c>
      <c r="D3" s="119"/>
      <c r="E3" s="120" t="s">
        <v>459</v>
      </c>
      <c r="F3" s="121"/>
      <c r="G3" s="121"/>
      <c r="H3" s="122"/>
      <c r="I3" s="123"/>
      <c r="J3" s="121"/>
      <c r="K3" s="121"/>
      <c r="L3" s="121"/>
      <c r="M3" s="121"/>
      <c r="N3" s="121"/>
      <c r="O3" s="124"/>
      <c r="P3" s="115">
        <f t="shared" si="1"/>
        <v>146.5</v>
      </c>
      <c r="Q3" s="116">
        <f t="shared" si="2"/>
        <v>-146.5</v>
      </c>
    </row>
    <row r="4" ht="15.75" customHeight="1">
      <c r="A4" s="117">
        <v>44659.75</v>
      </c>
      <c r="B4" s="70" t="s">
        <v>34</v>
      </c>
      <c r="C4" s="118">
        <v>1.38</v>
      </c>
      <c r="D4" s="125">
        <f>C4*C5</f>
        <v>2.4288</v>
      </c>
      <c r="E4" s="120" t="s">
        <v>459</v>
      </c>
      <c r="F4" s="126">
        <v>2.0</v>
      </c>
      <c r="G4" s="126">
        <f>G2+1</f>
        <v>2</v>
      </c>
      <c r="H4" s="127">
        <f>G4/F4</f>
        <v>1</v>
      </c>
      <c r="I4" s="128">
        <f>I2+L2</f>
        <v>10146.5</v>
      </c>
      <c r="J4" s="129">
        <f>I4*0.025</f>
        <v>253.6625</v>
      </c>
      <c r="K4" s="129">
        <f>K2+J4</f>
        <v>503.6625</v>
      </c>
      <c r="L4" s="129">
        <f>(D4-1)*J4</f>
        <v>362.43298</v>
      </c>
      <c r="M4" s="130">
        <f>M3+L4</f>
        <v>362.43298</v>
      </c>
      <c r="N4" s="131">
        <f>M4/K4</f>
        <v>0.7195949272</v>
      </c>
      <c r="O4" s="132">
        <f>(10000+M4)/10000-100%</f>
        <v>0.036243298</v>
      </c>
      <c r="P4" s="115">
        <f t="shared" si="1"/>
        <v>362.43298</v>
      </c>
      <c r="Q4" s="116">
        <f t="shared" si="2"/>
        <v>0</v>
      </c>
    </row>
    <row r="5" ht="15.75" customHeight="1">
      <c r="A5" s="117">
        <v>44659.6875</v>
      </c>
      <c r="B5" s="70" t="s">
        <v>33</v>
      </c>
      <c r="C5" s="118">
        <v>1.76</v>
      </c>
      <c r="D5" s="119"/>
      <c r="E5" s="120" t="s">
        <v>459</v>
      </c>
      <c r="F5" s="121"/>
      <c r="G5" s="121"/>
      <c r="H5" s="122"/>
      <c r="I5" s="123"/>
      <c r="J5" s="121"/>
      <c r="K5" s="121"/>
      <c r="L5" s="121"/>
      <c r="M5" s="121"/>
      <c r="N5" s="121"/>
      <c r="O5" s="124"/>
      <c r="P5" s="115">
        <f t="shared" si="1"/>
        <v>362.43298</v>
      </c>
      <c r="Q5" s="116">
        <f t="shared" si="2"/>
        <v>-362.43298</v>
      </c>
    </row>
    <row r="6" ht="15.75" customHeight="1">
      <c r="A6" s="117">
        <v>44660.885416666664</v>
      </c>
      <c r="B6" s="70" t="s">
        <v>46</v>
      </c>
      <c r="C6" s="118">
        <v>1.26</v>
      </c>
      <c r="D6" s="125">
        <f>C6*C7</f>
        <v>1.6128</v>
      </c>
      <c r="E6" s="120" t="s">
        <v>460</v>
      </c>
      <c r="F6" s="126">
        <v>3.0</v>
      </c>
      <c r="G6" s="126">
        <v>2.0</v>
      </c>
      <c r="H6" s="127">
        <f>G6/F6</f>
        <v>0.6666666667</v>
      </c>
      <c r="I6" s="128">
        <f>I4+L4</f>
        <v>10508.93298</v>
      </c>
      <c r="J6" s="129">
        <f>I6*0.025</f>
        <v>262.7233245</v>
      </c>
      <c r="K6" s="129">
        <f>K4+J6</f>
        <v>766.3858245</v>
      </c>
      <c r="L6" s="129">
        <f>J6-(J6*2)</f>
        <v>-262.7233245</v>
      </c>
      <c r="M6" s="130">
        <f>M5+L6</f>
        <v>-262.7233245</v>
      </c>
      <c r="N6" s="131">
        <f>M6/K6</f>
        <v>-0.3428081732</v>
      </c>
      <c r="O6" s="132">
        <f>(10000+M6)/10000-100%</f>
        <v>-0.02627233245</v>
      </c>
      <c r="P6" s="115">
        <f t="shared" si="1"/>
        <v>362.43298</v>
      </c>
      <c r="Q6" s="116">
        <f t="shared" si="2"/>
        <v>-625.1563045</v>
      </c>
    </row>
    <row r="7" ht="15.75" customHeight="1">
      <c r="A7" s="117">
        <v>44660.666666666664</v>
      </c>
      <c r="B7" s="70" t="s">
        <v>42</v>
      </c>
      <c r="C7" s="118">
        <v>1.28</v>
      </c>
      <c r="D7" s="119"/>
      <c r="E7" s="120" t="s">
        <v>460</v>
      </c>
      <c r="F7" s="121"/>
      <c r="G7" s="121"/>
      <c r="H7" s="122"/>
      <c r="I7" s="123"/>
      <c r="J7" s="121"/>
      <c r="K7" s="121"/>
      <c r="L7" s="121"/>
      <c r="M7" s="121"/>
      <c r="N7" s="121"/>
      <c r="O7" s="124"/>
      <c r="P7" s="115">
        <f t="shared" si="1"/>
        <v>362.43298</v>
      </c>
      <c r="Q7" s="116">
        <f t="shared" si="2"/>
        <v>-362.43298</v>
      </c>
    </row>
    <row r="8" ht="15.75" customHeight="1">
      <c r="A8" s="117">
        <v>44660.583333333336</v>
      </c>
      <c r="B8" s="70" t="s">
        <v>38</v>
      </c>
      <c r="C8" s="118">
        <v>1.33</v>
      </c>
      <c r="D8" s="125">
        <f>C8*C9</f>
        <v>1.7955</v>
      </c>
      <c r="E8" s="120" t="s">
        <v>459</v>
      </c>
      <c r="F8" s="126">
        <v>4.0</v>
      </c>
      <c r="G8" s="126">
        <f>G6+1</f>
        <v>3</v>
      </c>
      <c r="H8" s="127">
        <f>G8/F8</f>
        <v>0.75</v>
      </c>
      <c r="I8" s="128">
        <f>I6+L6</f>
        <v>10246.20966</v>
      </c>
      <c r="J8" s="129">
        <f>I8*0.025</f>
        <v>256.1552414</v>
      </c>
      <c r="K8" s="129">
        <f>K6+J8</f>
        <v>1022.541066</v>
      </c>
      <c r="L8" s="129">
        <f>(D8-1)*J8</f>
        <v>203.7714945</v>
      </c>
      <c r="M8" s="130">
        <f>M7+L8</f>
        <v>203.7714945</v>
      </c>
      <c r="N8" s="131">
        <f>M8/K8</f>
        <v>0.1992795217</v>
      </c>
      <c r="O8" s="132">
        <f>(10000+M8)/10000-100%</f>
        <v>0.02037714945</v>
      </c>
      <c r="P8" s="115">
        <f t="shared" si="1"/>
        <v>362.43298</v>
      </c>
      <c r="Q8" s="116">
        <f t="shared" si="2"/>
        <v>-158.6614855</v>
      </c>
    </row>
    <row r="9" ht="15.75" customHeight="1">
      <c r="A9" s="117">
        <v>44660.583333333336</v>
      </c>
      <c r="B9" s="70" t="s">
        <v>39</v>
      </c>
      <c r="C9" s="118">
        <v>1.35</v>
      </c>
      <c r="D9" s="119"/>
      <c r="E9" s="120" t="s">
        <v>459</v>
      </c>
      <c r="F9" s="121"/>
      <c r="G9" s="121"/>
      <c r="H9" s="122"/>
      <c r="I9" s="123"/>
      <c r="J9" s="121"/>
      <c r="K9" s="121"/>
      <c r="L9" s="121"/>
      <c r="M9" s="121"/>
      <c r="N9" s="121"/>
      <c r="O9" s="124"/>
      <c r="P9" s="115">
        <f t="shared" si="1"/>
        <v>362.43298</v>
      </c>
      <c r="Q9" s="116">
        <f t="shared" si="2"/>
        <v>-362.43298</v>
      </c>
    </row>
    <row r="10" ht="15.75" customHeight="1">
      <c r="A10" s="117">
        <v>44660.666666666664</v>
      </c>
      <c r="B10" s="70" t="s">
        <v>43</v>
      </c>
      <c r="C10" s="118">
        <v>1.37</v>
      </c>
      <c r="D10" s="125">
        <f>C10*C11</f>
        <v>1.8906</v>
      </c>
      <c r="E10" s="120" t="s">
        <v>459</v>
      </c>
      <c r="F10" s="126">
        <v>5.0</v>
      </c>
      <c r="G10" s="126">
        <f>G8+1</f>
        <v>4</v>
      </c>
      <c r="H10" s="127">
        <f>G10/F10</f>
        <v>0.8</v>
      </c>
      <c r="I10" s="128">
        <f>I8+L8</f>
        <v>10449.98115</v>
      </c>
      <c r="J10" s="129">
        <f>I10*0.025</f>
        <v>261.2495288</v>
      </c>
      <c r="K10" s="129">
        <f>K8+J10</f>
        <v>1283.790595</v>
      </c>
      <c r="L10" s="129">
        <f>(D10-1)*J10</f>
        <v>232.6688303</v>
      </c>
      <c r="M10" s="130">
        <f>M9+L10</f>
        <v>232.6688303</v>
      </c>
      <c r="N10" s="131">
        <f>M10/K10</f>
        <v>0.1812358116</v>
      </c>
      <c r="O10" s="132">
        <f>(10000+M10)/10000-100%</f>
        <v>0.02326688303</v>
      </c>
      <c r="P10" s="115">
        <f t="shared" si="1"/>
        <v>362.43298</v>
      </c>
      <c r="Q10" s="116">
        <f t="shared" si="2"/>
        <v>-129.7641497</v>
      </c>
    </row>
    <row r="11" ht="15.75" customHeight="1">
      <c r="A11" s="117">
        <v>44660.583333333336</v>
      </c>
      <c r="B11" s="70" t="s">
        <v>40</v>
      </c>
      <c r="C11" s="118">
        <v>1.38</v>
      </c>
      <c r="D11" s="119"/>
      <c r="E11" s="120" t="s">
        <v>459</v>
      </c>
      <c r="F11" s="121"/>
      <c r="G11" s="121"/>
      <c r="H11" s="122"/>
      <c r="I11" s="123"/>
      <c r="J11" s="121"/>
      <c r="K11" s="121"/>
      <c r="L11" s="121"/>
      <c r="M11" s="121"/>
      <c r="N11" s="121"/>
      <c r="O11" s="124"/>
      <c r="P11" s="115">
        <f t="shared" si="1"/>
        <v>362.43298</v>
      </c>
      <c r="Q11" s="116">
        <f t="shared" si="2"/>
        <v>-362.43298</v>
      </c>
    </row>
    <row r="12" ht="15.75" customHeight="1">
      <c r="A12" s="117">
        <v>44660.520833333336</v>
      </c>
      <c r="B12" s="70" t="s">
        <v>37</v>
      </c>
      <c r="C12" s="118">
        <v>1.4</v>
      </c>
      <c r="D12" s="125">
        <f>C12*C13</f>
        <v>1.96</v>
      </c>
      <c r="E12" s="120" t="s">
        <v>459</v>
      </c>
      <c r="F12" s="126">
        <v>6.0</v>
      </c>
      <c r="G12" s="126">
        <f>G10+1</f>
        <v>5</v>
      </c>
      <c r="H12" s="127">
        <f>G12/F12</f>
        <v>0.8333333333</v>
      </c>
      <c r="I12" s="128">
        <f>I10+L10</f>
        <v>10682.64998</v>
      </c>
      <c r="J12" s="129">
        <f>I12*0.025</f>
        <v>267.0662495</v>
      </c>
      <c r="K12" s="129">
        <f>K10+J12</f>
        <v>1550.856844</v>
      </c>
      <c r="L12" s="129">
        <f>(D12-1)*J12</f>
        <v>256.3835995</v>
      </c>
      <c r="M12" s="130">
        <f>M11+L12</f>
        <v>256.3835995</v>
      </c>
      <c r="N12" s="131">
        <f>M12/K12</f>
        <v>0.165317386</v>
      </c>
      <c r="O12" s="132">
        <f>(10000+M12)/10000-100%</f>
        <v>0.02563835995</v>
      </c>
      <c r="P12" s="115">
        <f t="shared" si="1"/>
        <v>362.43298</v>
      </c>
      <c r="Q12" s="116">
        <f t="shared" si="2"/>
        <v>-106.0493805</v>
      </c>
    </row>
    <row r="13" ht="15.75" customHeight="1">
      <c r="A13" s="117">
        <v>44660.791666666664</v>
      </c>
      <c r="B13" s="70" t="s">
        <v>44</v>
      </c>
      <c r="C13" s="118">
        <v>1.4</v>
      </c>
      <c r="D13" s="119"/>
      <c r="E13" s="120" t="s">
        <v>459</v>
      </c>
      <c r="F13" s="121"/>
      <c r="G13" s="121"/>
      <c r="H13" s="122"/>
      <c r="I13" s="123"/>
      <c r="J13" s="121"/>
      <c r="K13" s="121"/>
      <c r="L13" s="121"/>
      <c r="M13" s="121"/>
      <c r="N13" s="121"/>
      <c r="O13" s="124"/>
      <c r="P13" s="115">
        <f t="shared" si="1"/>
        <v>362.43298</v>
      </c>
      <c r="Q13" s="116">
        <f t="shared" si="2"/>
        <v>-362.43298</v>
      </c>
    </row>
    <row r="14" ht="15.75" customHeight="1">
      <c r="A14" s="117">
        <v>44660.791666666664</v>
      </c>
      <c r="B14" s="70" t="s">
        <v>45</v>
      </c>
      <c r="C14" s="118">
        <v>1.48</v>
      </c>
      <c r="D14" s="125">
        <f>C14*C15</f>
        <v>2.3088</v>
      </c>
      <c r="E14" s="120" t="s">
        <v>459</v>
      </c>
      <c r="F14" s="126">
        <v>7.0</v>
      </c>
      <c r="G14" s="126">
        <f>G12+1</f>
        <v>6</v>
      </c>
      <c r="H14" s="127">
        <f>G14/F14</f>
        <v>0.8571428571</v>
      </c>
      <c r="I14" s="128">
        <f>I12+L12</f>
        <v>10939.03358</v>
      </c>
      <c r="J14" s="129">
        <f>I14*0.025</f>
        <v>273.4758395</v>
      </c>
      <c r="K14" s="129">
        <f>K12+J14</f>
        <v>1824.332684</v>
      </c>
      <c r="L14" s="129">
        <f>(D14-1)*J14</f>
        <v>357.9251787</v>
      </c>
      <c r="M14" s="130">
        <f>M13+L14</f>
        <v>357.9251787</v>
      </c>
      <c r="N14" s="131">
        <f>M14/K14</f>
        <v>0.1961951249</v>
      </c>
      <c r="O14" s="132">
        <f>(10000+M14)/10000-100%</f>
        <v>0.03579251787</v>
      </c>
      <c r="P14" s="115">
        <f t="shared" si="1"/>
        <v>362.43298</v>
      </c>
      <c r="Q14" s="116">
        <f t="shared" si="2"/>
        <v>-4.507801267</v>
      </c>
    </row>
    <row r="15" ht="15.75" customHeight="1">
      <c r="A15" s="117">
        <v>44660.583333333336</v>
      </c>
      <c r="B15" s="70" t="s">
        <v>41</v>
      </c>
      <c r="C15" s="118">
        <v>1.56</v>
      </c>
      <c r="D15" s="119"/>
      <c r="E15" s="120" t="s">
        <v>459</v>
      </c>
      <c r="F15" s="121"/>
      <c r="G15" s="121"/>
      <c r="H15" s="122"/>
      <c r="I15" s="123"/>
      <c r="J15" s="121"/>
      <c r="K15" s="121"/>
      <c r="L15" s="121"/>
      <c r="M15" s="121"/>
      <c r="N15" s="121"/>
      <c r="O15" s="124"/>
      <c r="P15" s="115">
        <f t="shared" si="1"/>
        <v>362.43298</v>
      </c>
      <c r="Q15" s="116">
        <f t="shared" si="2"/>
        <v>-362.43298</v>
      </c>
    </row>
    <row r="16" ht="15.75" customHeight="1">
      <c r="A16" s="117">
        <v>44661.666666666664</v>
      </c>
      <c r="B16" s="70" t="s">
        <v>51</v>
      </c>
      <c r="C16" s="118">
        <v>1.29</v>
      </c>
      <c r="D16" s="125">
        <f>C16*C17</f>
        <v>1.8705</v>
      </c>
      <c r="E16" s="120" t="s">
        <v>459</v>
      </c>
      <c r="F16" s="126">
        <v>8.0</v>
      </c>
      <c r="G16" s="126">
        <f>G14+1</f>
        <v>7</v>
      </c>
      <c r="H16" s="127">
        <f>G16/F16</f>
        <v>0.875</v>
      </c>
      <c r="I16" s="128">
        <f>I14+L14</f>
        <v>11296.95876</v>
      </c>
      <c r="J16" s="129">
        <f>I16*0.025</f>
        <v>282.423969</v>
      </c>
      <c r="K16" s="129">
        <f>K14+J16</f>
        <v>2106.756653</v>
      </c>
      <c r="L16" s="129">
        <f>(D16-1)*J16</f>
        <v>245.850065</v>
      </c>
      <c r="M16" s="130">
        <f>M15+L16</f>
        <v>245.850065</v>
      </c>
      <c r="N16" s="131">
        <f>M16/K16</f>
        <v>0.1166959956</v>
      </c>
      <c r="O16" s="132">
        <f>(10000+M16)/10000-100%</f>
        <v>0.0245850065</v>
      </c>
      <c r="P16" s="115">
        <f t="shared" si="1"/>
        <v>362.43298</v>
      </c>
      <c r="Q16" s="116">
        <f t="shared" si="2"/>
        <v>-116.582915</v>
      </c>
    </row>
    <row r="17" ht="15.75" customHeight="1">
      <c r="A17" s="117">
        <v>44661.5625</v>
      </c>
      <c r="B17" s="70" t="s">
        <v>49</v>
      </c>
      <c r="C17" s="118">
        <v>1.45</v>
      </c>
      <c r="D17" s="119"/>
      <c r="E17" s="120" t="s">
        <v>459</v>
      </c>
      <c r="F17" s="121"/>
      <c r="G17" s="121"/>
      <c r="H17" s="122"/>
      <c r="I17" s="123"/>
      <c r="J17" s="121"/>
      <c r="K17" s="121"/>
      <c r="L17" s="121"/>
      <c r="M17" s="121"/>
      <c r="N17" s="121"/>
      <c r="O17" s="124"/>
      <c r="P17" s="115">
        <f t="shared" si="1"/>
        <v>362.43298</v>
      </c>
      <c r="Q17" s="116">
        <f t="shared" si="2"/>
        <v>-362.43298</v>
      </c>
    </row>
    <row r="18" ht="15.75" customHeight="1">
      <c r="A18" s="117">
        <v>44661.583333333336</v>
      </c>
      <c r="B18" s="70" t="s">
        <v>50</v>
      </c>
      <c r="C18" s="118">
        <v>1.47</v>
      </c>
      <c r="D18" s="125">
        <f>C18*C19</f>
        <v>2.3667</v>
      </c>
      <c r="E18" s="120" t="s">
        <v>460</v>
      </c>
      <c r="F18" s="126">
        <v>9.0</v>
      </c>
      <c r="G18" s="126">
        <v>7.0</v>
      </c>
      <c r="H18" s="127">
        <f>G18/F18</f>
        <v>0.7777777778</v>
      </c>
      <c r="I18" s="128">
        <f>I16+L16</f>
        <v>11542.80882</v>
      </c>
      <c r="J18" s="129">
        <f>I18*0.025</f>
        <v>288.5702206</v>
      </c>
      <c r="K18" s="129">
        <f>K16+J18</f>
        <v>2395.326873</v>
      </c>
      <c r="L18" s="129">
        <f>J18-(J18*2)</f>
        <v>-288.5702206</v>
      </c>
      <c r="M18" s="130">
        <f>M17+L18</f>
        <v>-288.5702206</v>
      </c>
      <c r="N18" s="131">
        <f>M18/K18</f>
        <v>-0.1204721676</v>
      </c>
      <c r="O18" s="132">
        <f>(10000+M18)/10000-100%</f>
        <v>-0.02885702206</v>
      </c>
      <c r="P18" s="115">
        <f t="shared" si="1"/>
        <v>362.43298</v>
      </c>
      <c r="Q18" s="116">
        <f t="shared" si="2"/>
        <v>-651.0032006</v>
      </c>
    </row>
    <row r="19" ht="15.75" customHeight="1">
      <c r="A19" s="117">
        <v>44661.520833333336</v>
      </c>
      <c r="B19" s="70" t="s">
        <v>48</v>
      </c>
      <c r="C19" s="118">
        <v>1.61</v>
      </c>
      <c r="D19" s="119"/>
      <c r="E19" s="120" t="s">
        <v>459</v>
      </c>
      <c r="F19" s="121"/>
      <c r="G19" s="121"/>
      <c r="H19" s="122"/>
      <c r="I19" s="123"/>
      <c r="J19" s="121"/>
      <c r="K19" s="121"/>
      <c r="L19" s="121"/>
      <c r="M19" s="121"/>
      <c r="N19" s="121"/>
      <c r="O19" s="124"/>
      <c r="P19" s="115">
        <f t="shared" si="1"/>
        <v>362.43298</v>
      </c>
      <c r="Q19" s="116">
        <f t="shared" si="2"/>
        <v>-362.43298</v>
      </c>
    </row>
    <row r="20" ht="15.75" customHeight="1">
      <c r="A20" s="117">
        <v>44666.583333333336</v>
      </c>
      <c r="B20" s="70" t="s">
        <v>52</v>
      </c>
      <c r="C20" s="118">
        <v>1.22</v>
      </c>
      <c r="D20" s="125">
        <f>C20*C21</f>
        <v>1.5982</v>
      </c>
      <c r="E20" s="120" t="s">
        <v>460</v>
      </c>
      <c r="F20" s="126">
        <v>10.0</v>
      </c>
      <c r="G20" s="126">
        <v>7.0</v>
      </c>
      <c r="H20" s="127">
        <f>G20/F20</f>
        <v>0.7</v>
      </c>
      <c r="I20" s="128">
        <f>I18+L18</f>
        <v>11254.2386</v>
      </c>
      <c r="J20" s="129">
        <f>I20*0.025</f>
        <v>281.3559651</v>
      </c>
      <c r="K20" s="129">
        <f>K18+J20</f>
        <v>2676.682838</v>
      </c>
      <c r="L20" s="129">
        <f>J20-(J20*2)</f>
        <v>-281.3559651</v>
      </c>
      <c r="M20" s="130">
        <f>M19+L20</f>
        <v>-281.3559651</v>
      </c>
      <c r="N20" s="131">
        <f>M20/K20</f>
        <v>-0.1051136732</v>
      </c>
      <c r="O20" s="132">
        <f>(10000+M20)/10000-100%</f>
        <v>-0.02813559651</v>
      </c>
      <c r="P20" s="115">
        <f t="shared" si="1"/>
        <v>362.43298</v>
      </c>
      <c r="Q20" s="116">
        <f t="shared" si="2"/>
        <v>-643.7889451</v>
      </c>
    </row>
    <row r="21" ht="15.75" customHeight="1">
      <c r="A21" s="117">
        <v>44666.791666666664</v>
      </c>
      <c r="B21" s="70" t="s">
        <v>56</v>
      </c>
      <c r="C21" s="118">
        <v>1.31</v>
      </c>
      <c r="D21" s="119"/>
      <c r="E21" s="120" t="s">
        <v>459</v>
      </c>
      <c r="F21" s="121"/>
      <c r="G21" s="121"/>
      <c r="H21" s="122"/>
      <c r="I21" s="123"/>
      <c r="J21" s="121"/>
      <c r="K21" s="121"/>
      <c r="L21" s="121"/>
      <c r="M21" s="121"/>
      <c r="N21" s="121"/>
      <c r="O21" s="124"/>
      <c r="P21" s="115">
        <f t="shared" si="1"/>
        <v>362.43298</v>
      </c>
      <c r="Q21" s="116">
        <f t="shared" si="2"/>
        <v>-362.43298</v>
      </c>
    </row>
    <row r="22" ht="15.75" customHeight="1">
      <c r="A22" s="117">
        <v>44666.729166666664</v>
      </c>
      <c r="B22" s="70" t="s">
        <v>55</v>
      </c>
      <c r="C22" s="118">
        <v>1.49</v>
      </c>
      <c r="D22" s="125">
        <f>C22*C23</f>
        <v>2.3393</v>
      </c>
      <c r="E22" s="120" t="s">
        <v>460</v>
      </c>
      <c r="F22" s="126">
        <v>11.0</v>
      </c>
      <c r="G22" s="126">
        <v>7.0</v>
      </c>
      <c r="H22" s="127">
        <f>G22/F22</f>
        <v>0.6363636364</v>
      </c>
      <c r="I22" s="128">
        <f>I20+L20</f>
        <v>10972.88264</v>
      </c>
      <c r="J22" s="129">
        <f>I22*0.025</f>
        <v>274.3220659</v>
      </c>
      <c r="K22" s="129">
        <f>K20+J22</f>
        <v>2951.004904</v>
      </c>
      <c r="L22" s="129">
        <f>J22-(J22*2)</f>
        <v>-274.3220659</v>
      </c>
      <c r="M22" s="130">
        <f>M21+L22</f>
        <v>-274.3220659</v>
      </c>
      <c r="N22" s="131">
        <f>M22/K22</f>
        <v>-0.09295886481</v>
      </c>
      <c r="O22" s="132">
        <f>(10000+M22)/10000-100%</f>
        <v>-0.02743220659</v>
      </c>
      <c r="P22" s="115">
        <f t="shared" si="1"/>
        <v>362.43298</v>
      </c>
      <c r="Q22" s="116">
        <f t="shared" si="2"/>
        <v>-636.7550459</v>
      </c>
    </row>
    <row r="23" ht="15.75" customHeight="1">
      <c r="A23" s="117">
        <v>44666.583333333336</v>
      </c>
      <c r="B23" s="70" t="s">
        <v>53</v>
      </c>
      <c r="C23" s="118">
        <v>1.57</v>
      </c>
      <c r="D23" s="119"/>
      <c r="E23" s="120" t="s">
        <v>460</v>
      </c>
      <c r="F23" s="121"/>
      <c r="G23" s="121"/>
      <c r="H23" s="122"/>
      <c r="I23" s="123"/>
      <c r="J23" s="121"/>
      <c r="K23" s="121"/>
      <c r="L23" s="121"/>
      <c r="M23" s="121"/>
      <c r="N23" s="121"/>
      <c r="O23" s="124"/>
      <c r="P23" s="115">
        <f t="shared" si="1"/>
        <v>362.43298</v>
      </c>
      <c r="Q23" s="116">
        <f t="shared" si="2"/>
        <v>-362.43298</v>
      </c>
    </row>
    <row r="24" ht="15.75" customHeight="1">
      <c r="A24" s="117">
        <v>44667.677083333336</v>
      </c>
      <c r="B24" s="70" t="s">
        <v>59</v>
      </c>
      <c r="C24" s="118">
        <v>1.34</v>
      </c>
      <c r="D24" s="125">
        <f>C24*C25</f>
        <v>1.9162</v>
      </c>
      <c r="E24" s="120" t="s">
        <v>460</v>
      </c>
      <c r="F24" s="126">
        <v>12.0</v>
      </c>
      <c r="G24" s="126">
        <v>7.0</v>
      </c>
      <c r="H24" s="127">
        <f>G24/F24</f>
        <v>0.5833333333</v>
      </c>
      <c r="I24" s="128">
        <f>I22+L22</f>
        <v>10698.56057</v>
      </c>
      <c r="J24" s="129">
        <f>I24*0.025</f>
        <v>267.4640143</v>
      </c>
      <c r="K24" s="129">
        <f>K22+J24</f>
        <v>3218.468919</v>
      </c>
      <c r="L24" s="129">
        <f>J24-(J24*2)</f>
        <v>-267.4640143</v>
      </c>
      <c r="M24" s="130">
        <f>M23+L24</f>
        <v>-267.4640143</v>
      </c>
      <c r="N24" s="131">
        <f>M24/K24</f>
        <v>-0.08310287316</v>
      </c>
      <c r="O24" s="132">
        <f>(10000+M24)/10000-100%</f>
        <v>-0.02674640143</v>
      </c>
      <c r="P24" s="115">
        <f t="shared" si="1"/>
        <v>362.43298</v>
      </c>
      <c r="Q24" s="116">
        <f t="shared" si="2"/>
        <v>-629.8969943</v>
      </c>
    </row>
    <row r="25" ht="15.75" customHeight="1">
      <c r="A25" s="117">
        <v>44667.583333333336</v>
      </c>
      <c r="B25" s="70" t="s">
        <v>58</v>
      </c>
      <c r="C25" s="118">
        <v>1.43</v>
      </c>
      <c r="D25" s="119"/>
      <c r="E25" s="120" t="s">
        <v>459</v>
      </c>
      <c r="F25" s="121"/>
      <c r="G25" s="121"/>
      <c r="H25" s="122"/>
      <c r="I25" s="123"/>
      <c r="J25" s="121"/>
      <c r="K25" s="121"/>
      <c r="L25" s="121"/>
      <c r="M25" s="121"/>
      <c r="N25" s="121"/>
      <c r="O25" s="124"/>
      <c r="P25" s="115">
        <f t="shared" si="1"/>
        <v>362.43298</v>
      </c>
      <c r="Q25" s="116">
        <f t="shared" si="2"/>
        <v>-362.43298</v>
      </c>
    </row>
    <row r="26" ht="15.75" customHeight="1">
      <c r="A26" s="117">
        <v>44667.5625</v>
      </c>
      <c r="B26" s="70" t="s">
        <v>57</v>
      </c>
      <c r="C26" s="118">
        <v>1.52</v>
      </c>
      <c r="D26" s="125">
        <f>C26*C27</f>
        <v>2.3256</v>
      </c>
      <c r="E26" s="120" t="s">
        <v>459</v>
      </c>
      <c r="F26" s="126">
        <v>13.0</v>
      </c>
      <c r="G26" s="126">
        <f>G24+1</f>
        <v>8</v>
      </c>
      <c r="H26" s="127">
        <f>G26/F26</f>
        <v>0.6153846154</v>
      </c>
      <c r="I26" s="128">
        <f>I24+L24</f>
        <v>10431.09656</v>
      </c>
      <c r="J26" s="129">
        <f>I26*0.025</f>
        <v>260.7774139</v>
      </c>
      <c r="K26" s="129">
        <f>K24+J26</f>
        <v>3479.246332</v>
      </c>
      <c r="L26" s="129">
        <f>(D26-1)*J26</f>
        <v>345.6865399</v>
      </c>
      <c r="M26" s="130">
        <f>M25+L26</f>
        <v>345.6865399</v>
      </c>
      <c r="N26" s="131">
        <f>M26/K26</f>
        <v>0.09935673042</v>
      </c>
      <c r="O26" s="132">
        <f>(10000+M26)/10000-100%</f>
        <v>0.03456865399</v>
      </c>
      <c r="P26" s="115">
        <f t="shared" si="1"/>
        <v>362.43298</v>
      </c>
      <c r="Q26" s="116">
        <f t="shared" si="2"/>
        <v>-16.74644008</v>
      </c>
    </row>
    <row r="27" ht="15.75" customHeight="1">
      <c r="A27" s="117">
        <v>44667.979166666664</v>
      </c>
      <c r="B27" s="70" t="s">
        <v>60</v>
      </c>
      <c r="C27" s="118">
        <v>1.53</v>
      </c>
      <c r="D27" s="119"/>
      <c r="E27" s="120" t="s">
        <v>459</v>
      </c>
      <c r="F27" s="121"/>
      <c r="G27" s="121"/>
      <c r="H27" s="122"/>
      <c r="I27" s="123"/>
      <c r="J27" s="121"/>
      <c r="K27" s="121"/>
      <c r="L27" s="121"/>
      <c r="M27" s="121"/>
      <c r="N27" s="121"/>
      <c r="O27" s="124"/>
      <c r="P27" s="115">
        <f t="shared" si="1"/>
        <v>362.43298</v>
      </c>
      <c r="Q27" s="116">
        <f t="shared" si="2"/>
        <v>-362.43298</v>
      </c>
    </row>
    <row r="28" ht="15.75" customHeight="1">
      <c r="A28" s="117">
        <v>44668.62847222222</v>
      </c>
      <c r="B28" s="70" t="s">
        <v>61</v>
      </c>
      <c r="C28" s="118">
        <v>1.32</v>
      </c>
      <c r="D28" s="125">
        <f>C28*C29</f>
        <v>2.2308</v>
      </c>
      <c r="E28" s="120" t="s">
        <v>459</v>
      </c>
      <c r="F28" s="126">
        <v>14.0</v>
      </c>
      <c r="G28" s="126">
        <v>8.0</v>
      </c>
      <c r="H28" s="127">
        <f>G28/F28</f>
        <v>0.5714285714</v>
      </c>
      <c r="I28" s="128">
        <f>I26+L26</f>
        <v>10776.7831</v>
      </c>
      <c r="J28" s="129">
        <f>I28*0.025</f>
        <v>269.4195774</v>
      </c>
      <c r="K28" s="129">
        <f>K26+J28</f>
        <v>3748.66591</v>
      </c>
      <c r="L28" s="129">
        <f>J28-(J28*2)</f>
        <v>-269.4195774</v>
      </c>
      <c r="M28" s="130">
        <f>M27+L28</f>
        <v>-269.4195774</v>
      </c>
      <c r="N28" s="131">
        <f>M28/K28</f>
        <v>-0.07187078921</v>
      </c>
      <c r="O28" s="132">
        <f>(10000+M28)/10000-100%</f>
        <v>-0.02694195774</v>
      </c>
      <c r="P28" s="115">
        <f t="shared" si="1"/>
        <v>362.43298</v>
      </c>
      <c r="Q28" s="116">
        <f t="shared" si="2"/>
        <v>-631.8525574</v>
      </c>
    </row>
    <row r="29" ht="15.75" customHeight="1">
      <c r="A29" s="117">
        <v>44668.645833333336</v>
      </c>
      <c r="B29" s="70" t="s">
        <v>62</v>
      </c>
      <c r="C29" s="118">
        <v>1.69</v>
      </c>
      <c r="D29" s="119"/>
      <c r="E29" s="120" t="s">
        <v>460</v>
      </c>
      <c r="F29" s="121"/>
      <c r="G29" s="121"/>
      <c r="H29" s="122"/>
      <c r="I29" s="123"/>
      <c r="J29" s="121"/>
      <c r="K29" s="121"/>
      <c r="L29" s="121"/>
      <c r="M29" s="121"/>
      <c r="N29" s="121"/>
      <c r="O29" s="124"/>
      <c r="P29" s="115">
        <f t="shared" si="1"/>
        <v>362.43298</v>
      </c>
      <c r="Q29" s="116">
        <f t="shared" si="2"/>
        <v>-362.43298</v>
      </c>
    </row>
    <row r="30" ht="15.75" customHeight="1">
      <c r="A30" s="117">
        <v>44669.520833333336</v>
      </c>
      <c r="B30" s="70" t="s">
        <v>63</v>
      </c>
      <c r="C30" s="118">
        <v>1.27</v>
      </c>
      <c r="D30" s="125">
        <f>C30*C31</f>
        <v>1.905</v>
      </c>
      <c r="E30" s="120" t="s">
        <v>459</v>
      </c>
      <c r="F30" s="126">
        <v>15.0</v>
      </c>
      <c r="G30" s="126">
        <f>G28+1</f>
        <v>9</v>
      </c>
      <c r="H30" s="127">
        <f>G30/F30</f>
        <v>0.6</v>
      </c>
      <c r="I30" s="128">
        <f>I28+L28</f>
        <v>10507.36352</v>
      </c>
      <c r="J30" s="129">
        <f>I30*0.025</f>
        <v>262.684088</v>
      </c>
      <c r="K30" s="129">
        <f>K28+J30</f>
        <v>4011.349998</v>
      </c>
      <c r="L30" s="129">
        <f>(D30-1)*J30</f>
        <v>237.7290996</v>
      </c>
      <c r="M30" s="130">
        <f>M29+L30</f>
        <v>237.7290996</v>
      </c>
      <c r="N30" s="131">
        <f>M30/K30</f>
        <v>0.05926411302</v>
      </c>
      <c r="O30" s="132">
        <f>(10000+M30)/10000-100%</f>
        <v>0.02377290996</v>
      </c>
      <c r="P30" s="115">
        <f t="shared" si="1"/>
        <v>362.43298</v>
      </c>
      <c r="Q30" s="116">
        <f t="shared" si="2"/>
        <v>-124.7038804</v>
      </c>
    </row>
    <row r="31" ht="15.75" customHeight="1">
      <c r="A31" s="117">
        <v>44669.833333333336</v>
      </c>
      <c r="B31" s="70" t="s">
        <v>65</v>
      </c>
      <c r="C31" s="118">
        <v>1.5</v>
      </c>
      <c r="D31" s="119"/>
      <c r="E31" s="120" t="s">
        <v>459</v>
      </c>
      <c r="F31" s="121"/>
      <c r="G31" s="121"/>
      <c r="H31" s="122"/>
      <c r="I31" s="123"/>
      <c r="J31" s="121"/>
      <c r="K31" s="121"/>
      <c r="L31" s="121"/>
      <c r="M31" s="121"/>
      <c r="N31" s="121"/>
      <c r="O31" s="124"/>
      <c r="P31" s="115">
        <f t="shared" si="1"/>
        <v>362.43298</v>
      </c>
      <c r="Q31" s="116">
        <f t="shared" si="2"/>
        <v>-362.43298</v>
      </c>
    </row>
    <row r="32" ht="15.75" customHeight="1">
      <c r="A32" s="117">
        <v>44670.78125</v>
      </c>
      <c r="B32" s="70" t="s">
        <v>66</v>
      </c>
      <c r="C32" s="118">
        <v>1.42</v>
      </c>
      <c r="D32" s="125">
        <f>C32*C33</f>
        <v>1.7324</v>
      </c>
      <c r="E32" s="120" t="s">
        <v>459</v>
      </c>
      <c r="F32" s="126">
        <v>16.0</v>
      </c>
      <c r="G32" s="126">
        <f>G30+1</f>
        <v>10</v>
      </c>
      <c r="H32" s="127">
        <f>G32/F32</f>
        <v>0.625</v>
      </c>
      <c r="I32" s="128">
        <f>I30+L30</f>
        <v>10745.09262</v>
      </c>
      <c r="J32" s="129">
        <f>I32*0.025</f>
        <v>268.6273155</v>
      </c>
      <c r="K32" s="129">
        <f>K30+J32</f>
        <v>4279.977313</v>
      </c>
      <c r="L32" s="129">
        <f>(D32-1)*J32</f>
        <v>196.7426459</v>
      </c>
      <c r="M32" s="130">
        <f>M31+L32</f>
        <v>196.7426459</v>
      </c>
      <c r="N32" s="131">
        <f>M32/K32</f>
        <v>0.04596815157</v>
      </c>
      <c r="O32" s="132">
        <f>(10000+M32)/10000-100%</f>
        <v>0.01967426459</v>
      </c>
      <c r="P32" s="115">
        <f t="shared" si="1"/>
        <v>362.43298</v>
      </c>
      <c r="Q32" s="116">
        <f t="shared" si="2"/>
        <v>-165.6903341</v>
      </c>
    </row>
    <row r="33" ht="15.75" customHeight="1">
      <c r="A33" s="117">
        <v>44670.822916666664</v>
      </c>
      <c r="B33" s="70" t="s">
        <v>67</v>
      </c>
      <c r="C33" s="118">
        <v>1.22</v>
      </c>
      <c r="D33" s="119"/>
      <c r="E33" s="120" t="s">
        <v>459</v>
      </c>
      <c r="F33" s="121"/>
      <c r="G33" s="121"/>
      <c r="H33" s="122"/>
      <c r="I33" s="123"/>
      <c r="J33" s="121"/>
      <c r="K33" s="121"/>
      <c r="L33" s="121"/>
      <c r="M33" s="121"/>
      <c r="N33" s="121"/>
      <c r="O33" s="124"/>
      <c r="P33" s="115">
        <f t="shared" si="1"/>
        <v>362.43298</v>
      </c>
      <c r="Q33" s="116">
        <f t="shared" si="2"/>
        <v>-362.43298</v>
      </c>
    </row>
    <row r="34" ht="15.75" customHeight="1">
      <c r="A34" s="117">
        <v>44674.666666666664</v>
      </c>
      <c r="B34" s="70" t="s">
        <v>74</v>
      </c>
      <c r="C34" s="118">
        <v>1.22</v>
      </c>
      <c r="D34" s="125">
        <f>C34*C35</f>
        <v>1.6348</v>
      </c>
      <c r="E34" s="120" t="s">
        <v>459</v>
      </c>
      <c r="F34" s="126">
        <v>17.0</v>
      </c>
      <c r="G34" s="126">
        <f>G32+1</f>
        <v>11</v>
      </c>
      <c r="H34" s="127">
        <f>G34/F34</f>
        <v>0.6470588235</v>
      </c>
      <c r="I34" s="128">
        <f>I32+L32</f>
        <v>10941.83527</v>
      </c>
      <c r="J34" s="129">
        <f>I34*0.025</f>
        <v>273.5458816</v>
      </c>
      <c r="K34" s="129">
        <f>K32+J34</f>
        <v>4553.523195</v>
      </c>
      <c r="L34" s="129">
        <f>(D34-1)*J34</f>
        <v>173.6469257</v>
      </c>
      <c r="M34" s="130">
        <f>M33+L34</f>
        <v>173.6469257</v>
      </c>
      <c r="N34" s="131">
        <f>M34/K34</f>
        <v>0.03813463075</v>
      </c>
      <c r="O34" s="132">
        <f>(10000+M34)/10000-100%</f>
        <v>0.01736469257</v>
      </c>
      <c r="P34" s="115">
        <f t="shared" si="1"/>
        <v>362.43298</v>
      </c>
      <c r="Q34" s="116">
        <f t="shared" si="2"/>
        <v>-188.7860543</v>
      </c>
    </row>
    <row r="35" ht="15.75" customHeight="1">
      <c r="A35" s="117">
        <v>44674.583333333336</v>
      </c>
      <c r="B35" s="70" t="s">
        <v>70</v>
      </c>
      <c r="C35" s="118">
        <v>1.34</v>
      </c>
      <c r="D35" s="119"/>
      <c r="E35" s="120" t="s">
        <v>459</v>
      </c>
      <c r="F35" s="121"/>
      <c r="G35" s="121"/>
      <c r="H35" s="122"/>
      <c r="I35" s="123"/>
      <c r="J35" s="121"/>
      <c r="K35" s="121"/>
      <c r="L35" s="121"/>
      <c r="M35" s="121"/>
      <c r="N35" s="121"/>
      <c r="O35" s="124"/>
      <c r="P35" s="115">
        <f t="shared" si="1"/>
        <v>362.43298</v>
      </c>
      <c r="Q35" s="116">
        <f t="shared" si="2"/>
        <v>-362.43298</v>
      </c>
    </row>
    <row r="36" ht="15.75" customHeight="1">
      <c r="A36" s="117">
        <v>44674.583333333336</v>
      </c>
      <c r="B36" s="70" t="s">
        <v>71</v>
      </c>
      <c r="C36" s="118">
        <v>1.35</v>
      </c>
      <c r="D36" s="125">
        <f>C36*C37</f>
        <v>2.052</v>
      </c>
      <c r="E36" s="120" t="s">
        <v>459</v>
      </c>
      <c r="F36" s="126">
        <v>18.0</v>
      </c>
      <c r="G36" s="126">
        <v>11.0</v>
      </c>
      <c r="H36" s="127">
        <f>G36/F36</f>
        <v>0.6111111111</v>
      </c>
      <c r="I36" s="128">
        <f>I34+L34</f>
        <v>11115.48219</v>
      </c>
      <c r="J36" s="129">
        <f>I36*0.025</f>
        <v>277.8870548</v>
      </c>
      <c r="K36" s="129">
        <f>K34+J36</f>
        <v>4831.41025</v>
      </c>
      <c r="L36" s="129">
        <f>J36-(J36*2)</f>
        <v>-277.8870548</v>
      </c>
      <c r="M36" s="130">
        <f>M35+L36</f>
        <v>-277.8870548</v>
      </c>
      <c r="N36" s="131">
        <f>M36/K36</f>
        <v>-0.05751675813</v>
      </c>
      <c r="O36" s="132">
        <f>(10000+M36)/10000-100%</f>
        <v>-0.02778870548</v>
      </c>
      <c r="P36" s="115">
        <f t="shared" si="1"/>
        <v>362.43298</v>
      </c>
      <c r="Q36" s="116">
        <f t="shared" si="2"/>
        <v>-640.3200348</v>
      </c>
    </row>
    <row r="37" ht="15.75" customHeight="1">
      <c r="A37" s="117">
        <v>44675.041666666664</v>
      </c>
      <c r="B37" s="70" t="s">
        <v>76</v>
      </c>
      <c r="C37" s="118">
        <v>1.52</v>
      </c>
      <c r="D37" s="119"/>
      <c r="E37" s="120" t="s">
        <v>460</v>
      </c>
      <c r="F37" s="121"/>
      <c r="G37" s="121"/>
      <c r="H37" s="122"/>
      <c r="I37" s="123"/>
      <c r="J37" s="121"/>
      <c r="K37" s="121"/>
      <c r="L37" s="121"/>
      <c r="M37" s="121"/>
      <c r="N37" s="121"/>
      <c r="O37" s="124"/>
      <c r="P37" s="115">
        <f t="shared" si="1"/>
        <v>362.43298</v>
      </c>
      <c r="Q37" s="116">
        <f t="shared" si="2"/>
        <v>-362.43298</v>
      </c>
    </row>
    <row r="38" ht="15.75" customHeight="1">
      <c r="A38" s="117">
        <v>44674.5625</v>
      </c>
      <c r="B38" s="70" t="s">
        <v>69</v>
      </c>
      <c r="C38" s="118">
        <v>1.54</v>
      </c>
      <c r="D38" s="125">
        <f>C38*C39</f>
        <v>2.3716</v>
      </c>
      <c r="E38" s="120" t="s">
        <v>460</v>
      </c>
      <c r="F38" s="126">
        <v>19.0</v>
      </c>
      <c r="G38" s="126">
        <v>11.0</v>
      </c>
      <c r="H38" s="127">
        <f>G38/F38</f>
        <v>0.5789473684</v>
      </c>
      <c r="I38" s="128">
        <f>I36+L36</f>
        <v>10837.59514</v>
      </c>
      <c r="J38" s="129">
        <f>I38*0.025</f>
        <v>270.9398784</v>
      </c>
      <c r="K38" s="129">
        <f>K36+J38</f>
        <v>5102.350128</v>
      </c>
      <c r="L38" s="129">
        <f>J38-(J38*2)</f>
        <v>-270.9398784</v>
      </c>
      <c r="M38" s="130">
        <f>M37+L38</f>
        <v>-270.9398784</v>
      </c>
      <c r="N38" s="131">
        <f>M38/K38</f>
        <v>-0.05310099691</v>
      </c>
      <c r="O38" s="132">
        <f>(10000+M38)/10000-100%</f>
        <v>-0.02709398784</v>
      </c>
      <c r="P38" s="115">
        <f t="shared" si="1"/>
        <v>362.43298</v>
      </c>
      <c r="Q38" s="116">
        <f t="shared" si="2"/>
        <v>-633.3728584</v>
      </c>
    </row>
    <row r="39" ht="15.75" customHeight="1">
      <c r="A39" s="117">
        <v>44674.645833333336</v>
      </c>
      <c r="B39" s="70" t="s">
        <v>73</v>
      </c>
      <c r="C39" s="118">
        <v>1.54</v>
      </c>
      <c r="D39" s="119"/>
      <c r="E39" s="120" t="s">
        <v>459</v>
      </c>
      <c r="F39" s="121"/>
      <c r="G39" s="121"/>
      <c r="H39" s="122"/>
      <c r="I39" s="123"/>
      <c r="J39" s="121"/>
      <c r="K39" s="121"/>
      <c r="L39" s="121"/>
      <c r="M39" s="121"/>
      <c r="N39" s="121"/>
      <c r="O39" s="124"/>
      <c r="P39" s="115">
        <f t="shared" si="1"/>
        <v>362.43298</v>
      </c>
      <c r="Q39" s="116">
        <f t="shared" si="2"/>
        <v>-362.43298</v>
      </c>
    </row>
    <row r="40" ht="15.75" customHeight="1">
      <c r="A40" s="117">
        <v>44674.770833333336</v>
      </c>
      <c r="B40" s="70" t="s">
        <v>75</v>
      </c>
      <c r="C40" s="118">
        <v>1.55</v>
      </c>
      <c r="D40" s="125">
        <f>C40*C41</f>
        <v>2.418</v>
      </c>
      <c r="E40" s="120" t="s">
        <v>459</v>
      </c>
      <c r="F40" s="126">
        <v>20.0</v>
      </c>
      <c r="G40" s="126">
        <f>G38+1</f>
        <v>12</v>
      </c>
      <c r="H40" s="127">
        <f>G40/F40</f>
        <v>0.6</v>
      </c>
      <c r="I40" s="128">
        <f>I38+L38</f>
        <v>10566.65526</v>
      </c>
      <c r="J40" s="129">
        <f>I40*0.025</f>
        <v>264.1663815</v>
      </c>
      <c r="K40" s="129">
        <f>K38+J40</f>
        <v>5366.51651</v>
      </c>
      <c r="L40" s="129">
        <f>(D40-1)*J40</f>
        <v>374.5879289</v>
      </c>
      <c r="M40" s="130">
        <f>M39+L40</f>
        <v>374.5879289</v>
      </c>
      <c r="N40" s="131">
        <f>M40/K40</f>
        <v>0.06980094596</v>
      </c>
      <c r="O40" s="132">
        <f>(10000+M40)/10000-100%</f>
        <v>0.03745879289</v>
      </c>
      <c r="P40" s="115">
        <f t="shared" si="1"/>
        <v>374.5879289</v>
      </c>
      <c r="Q40" s="116">
        <f t="shared" si="2"/>
        <v>0</v>
      </c>
    </row>
    <row r="41" ht="15.75" customHeight="1">
      <c r="A41" s="117">
        <v>44674.583333333336</v>
      </c>
      <c r="B41" s="70" t="s">
        <v>72</v>
      </c>
      <c r="C41" s="118">
        <v>1.56</v>
      </c>
      <c r="D41" s="119"/>
      <c r="E41" s="120" t="s">
        <v>459</v>
      </c>
      <c r="F41" s="121"/>
      <c r="G41" s="121"/>
      <c r="H41" s="122"/>
      <c r="I41" s="123"/>
      <c r="J41" s="121"/>
      <c r="K41" s="121"/>
      <c r="L41" s="121"/>
      <c r="M41" s="121"/>
      <c r="N41" s="121"/>
      <c r="O41" s="124"/>
      <c r="P41" s="115">
        <f t="shared" si="1"/>
        <v>374.5879289</v>
      </c>
      <c r="Q41" s="116">
        <f t="shared" si="2"/>
        <v>-374.5879289</v>
      </c>
    </row>
    <row r="42" ht="15.75" customHeight="1">
      <c r="A42" s="117">
        <v>44675.427083333336</v>
      </c>
      <c r="B42" s="70" t="s">
        <v>77</v>
      </c>
      <c r="C42" s="118">
        <v>1.51</v>
      </c>
      <c r="D42" s="125">
        <f>C42*C43</f>
        <v>2.1442</v>
      </c>
      <c r="E42" s="120" t="s">
        <v>460</v>
      </c>
      <c r="F42" s="126">
        <v>21.0</v>
      </c>
      <c r="G42" s="126">
        <v>12.0</v>
      </c>
      <c r="H42" s="127">
        <f>G42/F42</f>
        <v>0.5714285714</v>
      </c>
      <c r="I42" s="128">
        <f>I40+L40</f>
        <v>10941.24319</v>
      </c>
      <c r="J42" s="129">
        <f>I42*0.025</f>
        <v>273.5310797</v>
      </c>
      <c r="K42" s="129">
        <f>K40+J42</f>
        <v>5640.047589</v>
      </c>
      <c r="L42" s="129">
        <f>J42-(J42*2)</f>
        <v>-273.5310797</v>
      </c>
      <c r="M42" s="130">
        <f>M41+L42</f>
        <v>-273.5310797</v>
      </c>
      <c r="N42" s="131">
        <f>M42/K42</f>
        <v>-0.04849800916</v>
      </c>
      <c r="O42" s="132">
        <f>(10000+M42)/10000-100%</f>
        <v>-0.02735310797</v>
      </c>
      <c r="P42" s="115">
        <f t="shared" si="1"/>
        <v>374.5879289</v>
      </c>
      <c r="Q42" s="116">
        <f t="shared" si="2"/>
        <v>-648.1190086</v>
      </c>
    </row>
    <row r="43" ht="15.75" customHeight="1">
      <c r="A43" s="117">
        <v>44675.458333333336</v>
      </c>
      <c r="B43" s="70" t="s">
        <v>78</v>
      </c>
      <c r="C43" s="118">
        <v>1.42</v>
      </c>
      <c r="D43" s="119"/>
      <c r="E43" s="120" t="s">
        <v>459</v>
      </c>
      <c r="F43" s="121"/>
      <c r="G43" s="121"/>
      <c r="H43" s="122"/>
      <c r="I43" s="123"/>
      <c r="J43" s="121"/>
      <c r="K43" s="121"/>
      <c r="L43" s="121"/>
      <c r="M43" s="121"/>
      <c r="N43" s="121"/>
      <c r="O43" s="124"/>
      <c r="P43" s="115">
        <f t="shared" si="1"/>
        <v>374.5879289</v>
      </c>
      <c r="Q43" s="116">
        <f t="shared" si="2"/>
        <v>-374.5879289</v>
      </c>
    </row>
    <row r="44" ht="15.75" customHeight="1">
      <c r="A44" s="117">
        <v>44680.78125</v>
      </c>
      <c r="B44" s="70" t="s">
        <v>83</v>
      </c>
      <c r="C44" s="118">
        <v>1.51</v>
      </c>
      <c r="D44" s="125">
        <f>C44*C45</f>
        <v>2.3707</v>
      </c>
      <c r="E44" s="120" t="s">
        <v>459</v>
      </c>
      <c r="F44" s="126">
        <v>22.0</v>
      </c>
      <c r="G44" s="126">
        <f>G42+1</f>
        <v>13</v>
      </c>
      <c r="H44" s="127">
        <f>G44/F44</f>
        <v>0.5909090909</v>
      </c>
      <c r="I44" s="128">
        <f>I42+L42</f>
        <v>10667.71211</v>
      </c>
      <c r="J44" s="129">
        <f>I44*0.025</f>
        <v>266.6928027</v>
      </c>
      <c r="K44" s="129">
        <f>K42+J44</f>
        <v>5906.740392</v>
      </c>
      <c r="L44" s="129">
        <f>(D44-1)*J44</f>
        <v>365.5558246</v>
      </c>
      <c r="M44" s="130">
        <f>M43+L44</f>
        <v>365.5558246</v>
      </c>
      <c r="N44" s="131">
        <f>M44/K44</f>
        <v>0.06188791116</v>
      </c>
      <c r="O44" s="132">
        <f>(10000+M44)/10000-100%</f>
        <v>0.03655558246</v>
      </c>
      <c r="P44" s="115">
        <f t="shared" si="1"/>
        <v>374.5879289</v>
      </c>
      <c r="Q44" s="116">
        <f t="shared" si="2"/>
        <v>-9.032104262</v>
      </c>
    </row>
    <row r="45" ht="15.75" customHeight="1">
      <c r="A45" s="117">
        <v>44680.791666666664</v>
      </c>
      <c r="B45" s="70" t="s">
        <v>84</v>
      </c>
      <c r="C45" s="118">
        <v>1.57</v>
      </c>
      <c r="D45" s="119"/>
      <c r="E45" s="120" t="s">
        <v>459</v>
      </c>
      <c r="F45" s="121"/>
      <c r="G45" s="121"/>
      <c r="H45" s="122"/>
      <c r="I45" s="123"/>
      <c r="J45" s="121"/>
      <c r="K45" s="121"/>
      <c r="L45" s="121"/>
      <c r="M45" s="121"/>
      <c r="N45" s="121"/>
      <c r="O45" s="124"/>
      <c r="P45" s="115">
        <f t="shared" si="1"/>
        <v>374.5879289</v>
      </c>
      <c r="Q45" s="116">
        <f t="shared" si="2"/>
        <v>-374.5879289</v>
      </c>
    </row>
    <row r="46" ht="15.75" customHeight="1">
      <c r="A46" s="117">
        <v>44680.6875</v>
      </c>
      <c r="B46" s="70" t="s">
        <v>81</v>
      </c>
      <c r="C46" s="118">
        <v>1.59</v>
      </c>
      <c r="D46" s="125">
        <f>C46*C47</f>
        <v>2.9574</v>
      </c>
      <c r="E46" s="120" t="s">
        <v>459</v>
      </c>
      <c r="F46" s="126">
        <v>23.0</v>
      </c>
      <c r="G46" s="126">
        <f>G44+1</f>
        <v>14</v>
      </c>
      <c r="H46" s="127">
        <f>G46/F46</f>
        <v>0.6086956522</v>
      </c>
      <c r="I46" s="128">
        <f>I44+L44</f>
        <v>11033.26793</v>
      </c>
      <c r="J46" s="129">
        <f>I46*0.025</f>
        <v>275.8316983</v>
      </c>
      <c r="K46" s="129">
        <f>K44+J46</f>
        <v>6182.57209</v>
      </c>
      <c r="L46" s="129">
        <f>(D46-1)*J46</f>
        <v>539.9129663</v>
      </c>
      <c r="M46" s="130">
        <f>M45+L46</f>
        <v>539.9129663</v>
      </c>
      <c r="N46" s="131">
        <f>M46/K46</f>
        <v>0.08732821201</v>
      </c>
      <c r="O46" s="132">
        <f>(10000+M46)/10000-100%</f>
        <v>0.05399129663</v>
      </c>
      <c r="P46" s="115">
        <f t="shared" si="1"/>
        <v>539.9129663</v>
      </c>
      <c r="Q46" s="116">
        <f t="shared" si="2"/>
        <v>0</v>
      </c>
    </row>
    <row r="47" ht="15.75" customHeight="1">
      <c r="A47" s="117">
        <v>44680.6875</v>
      </c>
      <c r="B47" s="70" t="s">
        <v>82</v>
      </c>
      <c r="C47" s="118">
        <v>1.86</v>
      </c>
      <c r="D47" s="119"/>
      <c r="E47" s="120" t="s">
        <v>459</v>
      </c>
      <c r="F47" s="121"/>
      <c r="G47" s="121"/>
      <c r="H47" s="122"/>
      <c r="I47" s="123"/>
      <c r="J47" s="121"/>
      <c r="K47" s="121"/>
      <c r="L47" s="121"/>
      <c r="M47" s="121"/>
      <c r="N47" s="121"/>
      <c r="O47" s="124"/>
      <c r="P47" s="115">
        <f t="shared" si="1"/>
        <v>539.9129663</v>
      </c>
      <c r="Q47" s="116">
        <f t="shared" si="2"/>
        <v>-539.9129663</v>
      </c>
    </row>
    <row r="48" ht="15.75" customHeight="1">
      <c r="A48" s="117">
        <v>44681.791666666664</v>
      </c>
      <c r="B48" s="70" t="s">
        <v>91</v>
      </c>
      <c r="C48" s="118">
        <v>1.22</v>
      </c>
      <c r="D48" s="125">
        <f>C48*C49</f>
        <v>1.647</v>
      </c>
      <c r="E48" s="120" t="s">
        <v>460</v>
      </c>
      <c r="F48" s="126">
        <v>24.0</v>
      </c>
      <c r="G48" s="126">
        <v>14.0</v>
      </c>
      <c r="H48" s="127">
        <f>G48/F48</f>
        <v>0.5833333333</v>
      </c>
      <c r="I48" s="128">
        <f>I46+L46</f>
        <v>11573.1809</v>
      </c>
      <c r="J48" s="129">
        <f>I48*0.025</f>
        <v>289.3295225</v>
      </c>
      <c r="K48" s="129">
        <f>K46+J48</f>
        <v>6471.901613</v>
      </c>
      <c r="L48" s="129">
        <f>J48-(J48*2)</f>
        <v>-289.3295225</v>
      </c>
      <c r="M48" s="130">
        <f>M47+L48</f>
        <v>-289.3295225</v>
      </c>
      <c r="N48" s="131">
        <f>M48/K48</f>
        <v>-0.0447054884</v>
      </c>
      <c r="O48" s="132">
        <f>(10000+M48)/10000-100%</f>
        <v>-0.02893295225</v>
      </c>
      <c r="P48" s="115">
        <f t="shared" si="1"/>
        <v>539.9129663</v>
      </c>
      <c r="Q48" s="116">
        <f t="shared" si="2"/>
        <v>-829.2424887</v>
      </c>
    </row>
    <row r="49" ht="15.75" customHeight="1">
      <c r="A49" s="117">
        <v>44681.5</v>
      </c>
      <c r="B49" s="70" t="s">
        <v>86</v>
      </c>
      <c r="C49" s="118">
        <v>1.35</v>
      </c>
      <c r="D49" s="119"/>
      <c r="E49" s="120" t="s">
        <v>459</v>
      </c>
      <c r="F49" s="121"/>
      <c r="G49" s="121"/>
      <c r="H49" s="122"/>
      <c r="I49" s="123"/>
      <c r="J49" s="121"/>
      <c r="K49" s="121"/>
      <c r="L49" s="121"/>
      <c r="M49" s="121"/>
      <c r="N49" s="121"/>
      <c r="O49" s="124"/>
      <c r="P49" s="115">
        <f t="shared" si="1"/>
        <v>539.9129663</v>
      </c>
      <c r="Q49" s="116">
        <f t="shared" si="2"/>
        <v>-539.9129663</v>
      </c>
    </row>
    <row r="50" ht="15.75" customHeight="1">
      <c r="A50" s="117">
        <v>44681.479166666664</v>
      </c>
      <c r="B50" s="70" t="s">
        <v>85</v>
      </c>
      <c r="C50" s="118">
        <v>1.4</v>
      </c>
      <c r="D50" s="125">
        <f>C50*C51</f>
        <v>1.974</v>
      </c>
      <c r="E50" s="120" t="s">
        <v>460</v>
      </c>
      <c r="F50" s="126">
        <v>25.0</v>
      </c>
      <c r="G50" s="126">
        <v>14.0</v>
      </c>
      <c r="H50" s="127">
        <f>G50/F50</f>
        <v>0.56</v>
      </c>
      <c r="I50" s="128">
        <f>I48+L48</f>
        <v>11283.85138</v>
      </c>
      <c r="J50" s="129">
        <f>I50*0.025</f>
        <v>282.0962844</v>
      </c>
      <c r="K50" s="129">
        <f>K48+J50</f>
        <v>6753.997897</v>
      </c>
      <c r="L50" s="129">
        <f>J50-(J50*2)</f>
        <v>-282.0962844</v>
      </c>
      <c r="M50" s="130">
        <f>M49+L50</f>
        <v>-282.0962844</v>
      </c>
      <c r="N50" s="131">
        <f>M50/K50</f>
        <v>-0.04176730415</v>
      </c>
      <c r="O50" s="132">
        <f>(10000+M50)/10000-100%</f>
        <v>-0.02820962844</v>
      </c>
      <c r="P50" s="115">
        <f t="shared" si="1"/>
        <v>539.9129663</v>
      </c>
      <c r="Q50" s="116">
        <f t="shared" si="2"/>
        <v>-822.0092506</v>
      </c>
    </row>
    <row r="51" ht="15.75" customHeight="1">
      <c r="A51" s="117">
        <v>44681.680555555555</v>
      </c>
      <c r="B51" s="70" t="s">
        <v>90</v>
      </c>
      <c r="C51" s="118">
        <v>1.41</v>
      </c>
      <c r="D51" s="119"/>
      <c r="E51" s="120" t="s">
        <v>460</v>
      </c>
      <c r="F51" s="121"/>
      <c r="G51" s="121"/>
      <c r="H51" s="122"/>
      <c r="I51" s="123"/>
      <c r="J51" s="121"/>
      <c r="K51" s="121"/>
      <c r="L51" s="121"/>
      <c r="M51" s="121"/>
      <c r="N51" s="121"/>
      <c r="O51" s="124"/>
      <c r="P51" s="115">
        <f t="shared" si="1"/>
        <v>539.9129663</v>
      </c>
      <c r="Q51" s="116">
        <f t="shared" si="2"/>
        <v>-539.9129663</v>
      </c>
    </row>
    <row r="52" ht="15.75" customHeight="1">
      <c r="A52" s="117">
        <v>44681.979166666664</v>
      </c>
      <c r="B52" s="70" t="s">
        <v>92</v>
      </c>
      <c r="C52" s="118">
        <v>1.41</v>
      </c>
      <c r="D52" s="125">
        <f>C52*C53</f>
        <v>2.0586</v>
      </c>
      <c r="E52" s="120" t="s">
        <v>459</v>
      </c>
      <c r="F52" s="126">
        <v>26.0</v>
      </c>
      <c r="G52" s="126">
        <v>14.0</v>
      </c>
      <c r="H52" s="127">
        <f>G52/F52</f>
        <v>0.5384615385</v>
      </c>
      <c r="I52" s="128">
        <f>I50+L50</f>
        <v>11001.75509</v>
      </c>
      <c r="J52" s="129">
        <f>I52*0.025</f>
        <v>275.0438773</v>
      </c>
      <c r="K52" s="129">
        <f>K50+J52</f>
        <v>7029.041774</v>
      </c>
      <c r="L52" s="129">
        <f>J52-(J52*2)</f>
        <v>-275.0438773</v>
      </c>
      <c r="M52" s="130">
        <f>M51+L52</f>
        <v>-275.0438773</v>
      </c>
      <c r="N52" s="131">
        <f>M52/K52</f>
        <v>-0.03912964044</v>
      </c>
      <c r="O52" s="132">
        <f>(10000+M52)/10000-100%</f>
        <v>-0.02750438773</v>
      </c>
      <c r="P52" s="115">
        <f t="shared" si="1"/>
        <v>539.9129663</v>
      </c>
      <c r="Q52" s="116">
        <f t="shared" si="2"/>
        <v>-814.9568435</v>
      </c>
    </row>
    <row r="53" ht="15.75" customHeight="1">
      <c r="A53" s="117">
        <v>44681.583333333336</v>
      </c>
      <c r="B53" s="70" t="s">
        <v>87</v>
      </c>
      <c r="C53" s="118">
        <v>1.46</v>
      </c>
      <c r="D53" s="119"/>
      <c r="E53" s="120" t="s">
        <v>460</v>
      </c>
      <c r="F53" s="121"/>
      <c r="G53" s="121"/>
      <c r="H53" s="122"/>
      <c r="I53" s="123"/>
      <c r="J53" s="121"/>
      <c r="K53" s="121"/>
      <c r="L53" s="121"/>
      <c r="M53" s="121"/>
      <c r="N53" s="121"/>
      <c r="O53" s="124"/>
      <c r="P53" s="115">
        <f t="shared" si="1"/>
        <v>539.9129663</v>
      </c>
      <c r="Q53" s="116">
        <f t="shared" si="2"/>
        <v>-539.9129663</v>
      </c>
    </row>
    <row r="54" ht="15.75" customHeight="1">
      <c r="A54" s="117">
        <v>44681.59375</v>
      </c>
      <c r="B54" s="70" t="s">
        <v>89</v>
      </c>
      <c r="C54" s="118">
        <v>1.47</v>
      </c>
      <c r="D54" s="125">
        <f>C54*C55</f>
        <v>2.2197</v>
      </c>
      <c r="E54" s="120" t="s">
        <v>459</v>
      </c>
      <c r="F54" s="126">
        <v>27.0</v>
      </c>
      <c r="G54" s="126">
        <f>G52+1</f>
        <v>15</v>
      </c>
      <c r="H54" s="127">
        <f>G54/F54</f>
        <v>0.5555555556</v>
      </c>
      <c r="I54" s="128">
        <f>I52+L52</f>
        <v>10726.71121</v>
      </c>
      <c r="J54" s="129">
        <f>I54*0.025</f>
        <v>268.1677804</v>
      </c>
      <c r="K54" s="129">
        <f>K52+J54</f>
        <v>7297.209555</v>
      </c>
      <c r="L54" s="129">
        <f>(D54-1)*J54</f>
        <v>327.0842417</v>
      </c>
      <c r="M54" s="130">
        <f>M53+L54</f>
        <v>327.0842417</v>
      </c>
      <c r="N54" s="131">
        <f>M54/K54</f>
        <v>0.0448231943</v>
      </c>
      <c r="O54" s="132">
        <f>(10000+M54)/10000-100%</f>
        <v>0.03270842417</v>
      </c>
      <c r="P54" s="115">
        <f t="shared" si="1"/>
        <v>539.9129663</v>
      </c>
      <c r="Q54" s="116">
        <f t="shared" si="2"/>
        <v>-212.8287246</v>
      </c>
    </row>
    <row r="55" ht="15.75" customHeight="1">
      <c r="A55" s="117">
        <v>44682.004166666666</v>
      </c>
      <c r="B55" s="70" t="s">
        <v>93</v>
      </c>
      <c r="C55" s="118">
        <v>1.51</v>
      </c>
      <c r="D55" s="119"/>
      <c r="E55" s="120" t="s">
        <v>459</v>
      </c>
      <c r="F55" s="121"/>
      <c r="G55" s="121"/>
      <c r="H55" s="122"/>
      <c r="I55" s="123"/>
      <c r="J55" s="121"/>
      <c r="K55" s="121"/>
      <c r="L55" s="121"/>
      <c r="M55" s="121"/>
      <c r="N55" s="121"/>
      <c r="O55" s="124"/>
      <c r="P55" s="115">
        <f t="shared" si="1"/>
        <v>539.9129663</v>
      </c>
      <c r="Q55" s="116">
        <f t="shared" si="2"/>
        <v>-539.9129663</v>
      </c>
    </row>
    <row r="56" ht="15.75" customHeight="1">
      <c r="A56" s="117">
        <v>44682.791666666664</v>
      </c>
      <c r="B56" s="70" t="s">
        <v>96</v>
      </c>
      <c r="C56" s="118">
        <v>1.31</v>
      </c>
      <c r="D56" s="125">
        <f>C56*C57</f>
        <v>1.7947</v>
      </c>
      <c r="E56" s="120" t="s">
        <v>459</v>
      </c>
      <c r="F56" s="126">
        <v>28.0</v>
      </c>
      <c r="G56" s="126">
        <f>G54+1</f>
        <v>16</v>
      </c>
      <c r="H56" s="127">
        <f>G56/F56</f>
        <v>0.5714285714</v>
      </c>
      <c r="I56" s="128">
        <f>I54+L54</f>
        <v>11053.79546</v>
      </c>
      <c r="J56" s="129">
        <f>I56*0.025</f>
        <v>276.3448864</v>
      </c>
      <c r="K56" s="129">
        <f>K54+J56</f>
        <v>7573.554441</v>
      </c>
      <c r="L56" s="129">
        <f>(D56-1)*J56</f>
        <v>219.6112812</v>
      </c>
      <c r="M56" s="130">
        <f>M55+L56</f>
        <v>219.6112812</v>
      </c>
      <c r="N56" s="131">
        <f>M56/K56</f>
        <v>0.02899712188</v>
      </c>
      <c r="O56" s="132">
        <f>(10000+M56)/10000-100%</f>
        <v>0.02196112812</v>
      </c>
      <c r="P56" s="115">
        <f t="shared" si="1"/>
        <v>539.9129663</v>
      </c>
      <c r="Q56" s="116">
        <f t="shared" si="2"/>
        <v>-320.301685</v>
      </c>
    </row>
    <row r="57" ht="15.75" customHeight="1">
      <c r="A57" s="117">
        <v>44682.541666666664</v>
      </c>
      <c r="B57" s="70" t="s">
        <v>94</v>
      </c>
      <c r="C57" s="118">
        <v>1.37</v>
      </c>
      <c r="D57" s="119"/>
      <c r="E57" s="120" t="s">
        <v>459</v>
      </c>
      <c r="F57" s="121"/>
      <c r="G57" s="121"/>
      <c r="H57" s="122"/>
      <c r="I57" s="123"/>
      <c r="J57" s="121"/>
      <c r="K57" s="121"/>
      <c r="L57" s="121"/>
      <c r="M57" s="121"/>
      <c r="N57" s="121"/>
      <c r="O57" s="124"/>
      <c r="P57" s="115">
        <f t="shared" si="1"/>
        <v>539.9129663</v>
      </c>
      <c r="Q57" s="116">
        <f t="shared" si="2"/>
        <v>-539.9129663</v>
      </c>
    </row>
    <row r="58" ht="15.75" customHeight="1">
      <c r="A58" s="117">
        <v>44683.052083333336</v>
      </c>
      <c r="B58" s="70" t="s">
        <v>99</v>
      </c>
      <c r="C58" s="118">
        <v>1.44</v>
      </c>
      <c r="D58" s="125">
        <f>C58*C59</f>
        <v>2.1312</v>
      </c>
      <c r="E58" s="120" t="s">
        <v>459</v>
      </c>
      <c r="F58" s="126">
        <v>29.0</v>
      </c>
      <c r="G58" s="126">
        <v>16.0</v>
      </c>
      <c r="H58" s="127">
        <f>G58/F58</f>
        <v>0.5517241379</v>
      </c>
      <c r="I58" s="128">
        <f>I56+L56</f>
        <v>11273.40674</v>
      </c>
      <c r="J58" s="129">
        <f>I58*0.025</f>
        <v>281.8351684</v>
      </c>
      <c r="K58" s="129">
        <f>K56+J58</f>
        <v>7855.38961</v>
      </c>
      <c r="L58" s="129">
        <f>J58-(J58*2)</f>
        <v>-281.8351684</v>
      </c>
      <c r="M58" s="130">
        <f>M57+L58</f>
        <v>-281.8351684</v>
      </c>
      <c r="N58" s="131">
        <f>M58/K58</f>
        <v>-0.03587793635</v>
      </c>
      <c r="O58" s="132">
        <f>(10000+M58)/10000-100%</f>
        <v>-0.02818351684</v>
      </c>
      <c r="P58" s="115">
        <f t="shared" si="1"/>
        <v>539.9129663</v>
      </c>
      <c r="Q58" s="116">
        <f t="shared" si="2"/>
        <v>-821.7481347</v>
      </c>
    </row>
    <row r="59" ht="15.75" customHeight="1">
      <c r="A59" s="117">
        <v>44682.78125</v>
      </c>
      <c r="B59" s="70" t="s">
        <v>95</v>
      </c>
      <c r="C59" s="118">
        <v>1.48</v>
      </c>
      <c r="D59" s="119"/>
      <c r="E59" s="120" t="s">
        <v>460</v>
      </c>
      <c r="F59" s="121"/>
      <c r="G59" s="121"/>
      <c r="H59" s="122"/>
      <c r="I59" s="123"/>
      <c r="J59" s="121"/>
      <c r="K59" s="121"/>
      <c r="L59" s="121"/>
      <c r="M59" s="121"/>
      <c r="N59" s="121"/>
      <c r="O59" s="124"/>
      <c r="P59" s="115">
        <f t="shared" si="1"/>
        <v>539.9129663</v>
      </c>
      <c r="Q59" s="116">
        <f t="shared" si="2"/>
        <v>-539.9129663</v>
      </c>
    </row>
    <row r="60" ht="15.75" customHeight="1">
      <c r="A60" s="117">
        <v>44682.802083333336</v>
      </c>
      <c r="B60" s="70" t="s">
        <v>97</v>
      </c>
      <c r="C60" s="118">
        <v>1.58</v>
      </c>
      <c r="D60" s="125">
        <f>C60*C61</f>
        <v>2.5438</v>
      </c>
      <c r="E60" s="120" t="s">
        <v>459</v>
      </c>
      <c r="F60" s="126">
        <v>30.0</v>
      </c>
      <c r="G60" s="126">
        <f>G58+1</f>
        <v>17</v>
      </c>
      <c r="H60" s="127">
        <f>G60/F60</f>
        <v>0.5666666667</v>
      </c>
      <c r="I60" s="128">
        <f>I58+L58</f>
        <v>10991.57157</v>
      </c>
      <c r="J60" s="129">
        <f>I60*0.025</f>
        <v>274.7892892</v>
      </c>
      <c r="K60" s="129">
        <f>K58+J60</f>
        <v>8130.178899</v>
      </c>
      <c r="L60" s="129">
        <f>(D60-1)*J60</f>
        <v>424.2197047</v>
      </c>
      <c r="M60" s="130">
        <f>M59+L60</f>
        <v>424.2197047</v>
      </c>
      <c r="N60" s="131">
        <f>M60/K60</f>
        <v>0.0521783973</v>
      </c>
      <c r="O60" s="132">
        <f>(10000+M60)/10000-100%</f>
        <v>0.04242197047</v>
      </c>
      <c r="P60" s="115">
        <f t="shared" si="1"/>
        <v>539.9129663</v>
      </c>
      <c r="Q60" s="116">
        <f t="shared" si="2"/>
        <v>-115.6932616</v>
      </c>
    </row>
    <row r="61" ht="15.75" customHeight="1">
      <c r="A61" s="117">
        <v>44683.0</v>
      </c>
      <c r="B61" s="70" t="s">
        <v>98</v>
      </c>
      <c r="C61" s="118">
        <v>1.61</v>
      </c>
      <c r="D61" s="119"/>
      <c r="E61" s="120" t="s">
        <v>459</v>
      </c>
      <c r="F61" s="121"/>
      <c r="G61" s="121"/>
      <c r="H61" s="122"/>
      <c r="I61" s="123"/>
      <c r="J61" s="121"/>
      <c r="K61" s="121"/>
      <c r="L61" s="121"/>
      <c r="M61" s="121"/>
      <c r="N61" s="121"/>
      <c r="O61" s="124"/>
      <c r="P61" s="115">
        <f t="shared" si="1"/>
        <v>539.9129663</v>
      </c>
      <c r="Q61" s="116">
        <f t="shared" si="2"/>
        <v>-539.9129663</v>
      </c>
    </row>
    <row r="62" ht="15.75" customHeight="1">
      <c r="A62" s="117">
        <v>44683.78125</v>
      </c>
      <c r="B62" s="70" t="s">
        <v>102</v>
      </c>
      <c r="C62" s="118">
        <v>1.3</v>
      </c>
      <c r="D62" s="125">
        <f>C62*C63</f>
        <v>2.028</v>
      </c>
      <c r="E62" s="120" t="s">
        <v>460</v>
      </c>
      <c r="F62" s="126">
        <v>31.0</v>
      </c>
      <c r="G62" s="126">
        <v>17.0</v>
      </c>
      <c r="H62" s="127">
        <f>G62/F62</f>
        <v>0.5483870968</v>
      </c>
      <c r="I62" s="128">
        <f>I60+L60</f>
        <v>11415.79127</v>
      </c>
      <c r="J62" s="129">
        <f>I62*0.025</f>
        <v>285.3947818</v>
      </c>
      <c r="K62" s="129">
        <f>K60+J62</f>
        <v>8415.573681</v>
      </c>
      <c r="L62" s="129">
        <f>J62-(J62*2)</f>
        <v>-285.3947818</v>
      </c>
      <c r="M62" s="130">
        <f>M61+L62</f>
        <v>-285.3947818</v>
      </c>
      <c r="N62" s="131">
        <f>M62/K62</f>
        <v>-0.0339126948</v>
      </c>
      <c r="O62" s="132">
        <f>(10000+M62)/10000-100%</f>
        <v>-0.02853947818</v>
      </c>
      <c r="P62" s="115">
        <f t="shared" si="1"/>
        <v>539.9129663</v>
      </c>
      <c r="Q62" s="116">
        <f t="shared" si="2"/>
        <v>-825.3077481</v>
      </c>
    </row>
    <row r="63" ht="15.75" customHeight="1">
      <c r="A63" s="117">
        <v>44683.75</v>
      </c>
      <c r="B63" s="70" t="s">
        <v>101</v>
      </c>
      <c r="C63" s="118">
        <v>1.56</v>
      </c>
      <c r="D63" s="119"/>
      <c r="E63" s="120" t="s">
        <v>459</v>
      </c>
      <c r="F63" s="121"/>
      <c r="G63" s="121"/>
      <c r="H63" s="122"/>
      <c r="I63" s="123"/>
      <c r="J63" s="121"/>
      <c r="K63" s="121"/>
      <c r="L63" s="121"/>
      <c r="M63" s="121"/>
      <c r="N63" s="121"/>
      <c r="O63" s="124"/>
      <c r="P63" s="115">
        <f t="shared" si="1"/>
        <v>539.9129663</v>
      </c>
      <c r="Q63" s="116">
        <f t="shared" si="2"/>
        <v>-539.9129663</v>
      </c>
    </row>
    <row r="64" ht="15.75" customHeight="1">
      <c r="A64" s="117">
        <v>44688.5625</v>
      </c>
      <c r="B64" s="70" t="s">
        <v>105</v>
      </c>
      <c r="C64" s="118">
        <v>1.23</v>
      </c>
      <c r="D64" s="125">
        <f>C64*C65</f>
        <v>1.7343</v>
      </c>
      <c r="E64" s="120" t="s">
        <v>459</v>
      </c>
      <c r="F64" s="126">
        <v>32.0</v>
      </c>
      <c r="G64" s="126">
        <v>17.0</v>
      </c>
      <c r="H64" s="127">
        <f>G64/F64</f>
        <v>0.53125</v>
      </c>
      <c r="I64" s="128">
        <f>I62+L62</f>
        <v>11130.39649</v>
      </c>
      <c r="J64" s="129">
        <f>I64*0.025</f>
        <v>278.2599123</v>
      </c>
      <c r="K64" s="129">
        <f>K62+J64</f>
        <v>8693.833593</v>
      </c>
      <c r="L64" s="129">
        <f>J64-(J64*2)</f>
        <v>-278.2599123</v>
      </c>
      <c r="M64" s="130">
        <f>M63+L64</f>
        <v>-278.2599123</v>
      </c>
      <c r="N64" s="131">
        <f>M64/K64</f>
        <v>-0.03200658367</v>
      </c>
      <c r="O64" s="132">
        <f>(10000+M64)/10000-100%</f>
        <v>-0.02782599123</v>
      </c>
      <c r="P64" s="115">
        <f t="shared" si="1"/>
        <v>539.9129663</v>
      </c>
      <c r="Q64" s="116">
        <f t="shared" si="2"/>
        <v>-818.1728785</v>
      </c>
    </row>
    <row r="65" ht="15.75" customHeight="1">
      <c r="A65" s="117">
        <v>44688.8125</v>
      </c>
      <c r="B65" s="70" t="s">
        <v>108</v>
      </c>
      <c r="C65" s="118">
        <v>1.41</v>
      </c>
      <c r="D65" s="119"/>
      <c r="E65" s="120" t="s">
        <v>460</v>
      </c>
      <c r="F65" s="121"/>
      <c r="G65" s="121"/>
      <c r="H65" s="122"/>
      <c r="I65" s="123"/>
      <c r="J65" s="121"/>
      <c r="K65" s="121"/>
      <c r="L65" s="121"/>
      <c r="M65" s="121"/>
      <c r="N65" s="121"/>
      <c r="O65" s="124"/>
      <c r="P65" s="115">
        <f t="shared" si="1"/>
        <v>539.9129663</v>
      </c>
      <c r="Q65" s="116">
        <f t="shared" si="2"/>
        <v>-539.9129663</v>
      </c>
    </row>
    <row r="66" ht="15.75" customHeight="1">
      <c r="A66" s="117">
        <v>44688.78125</v>
      </c>
      <c r="B66" s="70" t="s">
        <v>106</v>
      </c>
      <c r="C66" s="118">
        <v>1.46</v>
      </c>
      <c r="D66" s="125">
        <f>C66*C67</f>
        <v>2.1754</v>
      </c>
      <c r="E66" s="120" t="s">
        <v>459</v>
      </c>
      <c r="F66" s="126">
        <v>33.0</v>
      </c>
      <c r="G66" s="126">
        <f>G64+1</f>
        <v>18</v>
      </c>
      <c r="H66" s="127">
        <f>G66/F66</f>
        <v>0.5454545455</v>
      </c>
      <c r="I66" s="128">
        <f>I64+L64</f>
        <v>10852.13658</v>
      </c>
      <c r="J66" s="129">
        <f>I66*0.025</f>
        <v>271.3034145</v>
      </c>
      <c r="K66" s="129">
        <f>K64+J66</f>
        <v>8965.137007</v>
      </c>
      <c r="L66" s="129">
        <f>(D66-1)*J66</f>
        <v>318.8900334</v>
      </c>
      <c r="M66" s="130">
        <f>M65+L66</f>
        <v>318.8900334</v>
      </c>
      <c r="N66" s="131">
        <f>M66/K66</f>
        <v>0.03557001227</v>
      </c>
      <c r="O66" s="132">
        <f>(10000+M66)/10000-100%</f>
        <v>0.03188900334</v>
      </c>
      <c r="P66" s="115">
        <f t="shared" si="1"/>
        <v>539.9129663</v>
      </c>
      <c r="Q66" s="116">
        <f t="shared" si="2"/>
        <v>-221.0229329</v>
      </c>
    </row>
    <row r="67" ht="15.75" customHeight="1">
      <c r="A67" s="117">
        <v>44688.78125</v>
      </c>
      <c r="B67" s="70" t="s">
        <v>107</v>
      </c>
      <c r="C67" s="118">
        <v>1.49</v>
      </c>
      <c r="D67" s="119"/>
      <c r="E67" s="120" t="s">
        <v>459</v>
      </c>
      <c r="F67" s="121"/>
      <c r="G67" s="121"/>
      <c r="H67" s="122"/>
      <c r="I67" s="123"/>
      <c r="J67" s="121"/>
      <c r="K67" s="121"/>
      <c r="L67" s="121"/>
      <c r="M67" s="121"/>
      <c r="N67" s="121"/>
      <c r="O67" s="124"/>
      <c r="P67" s="115">
        <f t="shared" si="1"/>
        <v>539.9129663</v>
      </c>
      <c r="Q67" s="116">
        <f t="shared" si="2"/>
        <v>-539.9129663</v>
      </c>
    </row>
    <row r="68" ht="15.75" customHeight="1">
      <c r="A68" s="117">
        <v>44689.791666666664</v>
      </c>
      <c r="B68" s="70" t="s">
        <v>111</v>
      </c>
      <c r="C68" s="118">
        <v>1.23</v>
      </c>
      <c r="D68" s="125">
        <f>C68*C69</f>
        <v>1.5375</v>
      </c>
      <c r="E68" s="120" t="s">
        <v>459</v>
      </c>
      <c r="F68" s="126">
        <v>34.0</v>
      </c>
      <c r="G68" s="126">
        <v>18.0</v>
      </c>
      <c r="H68" s="127">
        <f>G68/F68</f>
        <v>0.5294117647</v>
      </c>
      <c r="I68" s="128">
        <f>I66+L66</f>
        <v>11171.02661</v>
      </c>
      <c r="J68" s="129">
        <f>I68*0.025</f>
        <v>279.2756653</v>
      </c>
      <c r="K68" s="129">
        <f>K66+J68</f>
        <v>9244.412673</v>
      </c>
      <c r="L68" s="129">
        <f>J68-(J68*2)</f>
        <v>-279.2756653</v>
      </c>
      <c r="M68" s="130">
        <f>M67+L68</f>
        <v>-279.2756653</v>
      </c>
      <c r="N68" s="131">
        <f>M68/K68</f>
        <v>-0.03021021185</v>
      </c>
      <c r="O68" s="132">
        <f>(10000+M68)/10000-100%</f>
        <v>-0.02792756653</v>
      </c>
      <c r="P68" s="115">
        <f t="shared" si="1"/>
        <v>539.9129663</v>
      </c>
      <c r="Q68" s="116">
        <f t="shared" si="2"/>
        <v>-819.1886316</v>
      </c>
    </row>
    <row r="69" ht="15.75" customHeight="1">
      <c r="A69" s="117">
        <v>44689.645833333336</v>
      </c>
      <c r="B69" s="70" t="s">
        <v>110</v>
      </c>
      <c r="C69" s="118">
        <v>1.25</v>
      </c>
      <c r="D69" s="119"/>
      <c r="E69" s="120" t="s">
        <v>460</v>
      </c>
      <c r="F69" s="121"/>
      <c r="G69" s="121"/>
      <c r="H69" s="122"/>
      <c r="I69" s="123"/>
      <c r="J69" s="121"/>
      <c r="K69" s="121"/>
      <c r="L69" s="121"/>
      <c r="M69" s="121"/>
      <c r="N69" s="121"/>
      <c r="O69" s="124"/>
      <c r="P69" s="115">
        <f t="shared" si="1"/>
        <v>539.9129663</v>
      </c>
      <c r="Q69" s="116">
        <f t="shared" si="2"/>
        <v>-539.9129663</v>
      </c>
    </row>
    <row r="70" ht="15.75" customHeight="1">
      <c r="A70" s="117">
        <v>44689.520833333336</v>
      </c>
      <c r="B70" s="70" t="s">
        <v>109</v>
      </c>
      <c r="C70" s="118">
        <v>1.37</v>
      </c>
      <c r="D70" s="125">
        <f>C70*C71</f>
        <v>2.4934</v>
      </c>
      <c r="E70" s="120" t="s">
        <v>459</v>
      </c>
      <c r="F70" s="126">
        <v>35.0</v>
      </c>
      <c r="G70" s="126">
        <f>G68+1</f>
        <v>19</v>
      </c>
      <c r="H70" s="127">
        <f>G70/F70</f>
        <v>0.5428571429</v>
      </c>
      <c r="I70" s="128">
        <f>I68+L68</f>
        <v>10891.75095</v>
      </c>
      <c r="J70" s="129">
        <f>I70*0.025</f>
        <v>272.2937737</v>
      </c>
      <c r="K70" s="129">
        <f>K68+J70</f>
        <v>9516.706446</v>
      </c>
      <c r="L70" s="129">
        <f>(D70-1)*J70</f>
        <v>406.6435216</v>
      </c>
      <c r="M70" s="130">
        <f>M69+L70</f>
        <v>406.6435216</v>
      </c>
      <c r="N70" s="131">
        <f>M70/K70</f>
        <v>0.04272943837</v>
      </c>
      <c r="O70" s="132">
        <f>(10000+M70)/10000-100%</f>
        <v>0.04066435216</v>
      </c>
      <c r="P70" s="115">
        <f t="shared" si="1"/>
        <v>539.9129663</v>
      </c>
      <c r="Q70" s="116">
        <f t="shared" si="2"/>
        <v>-133.2694446</v>
      </c>
    </row>
    <row r="71" ht="15.75" customHeight="1">
      <c r="A71" s="117">
        <v>44689.791666666664</v>
      </c>
      <c r="B71" s="70" t="s">
        <v>112</v>
      </c>
      <c r="C71" s="118">
        <v>1.82</v>
      </c>
      <c r="D71" s="119"/>
      <c r="E71" s="120" t="s">
        <v>459</v>
      </c>
      <c r="F71" s="121"/>
      <c r="G71" s="121"/>
      <c r="H71" s="122"/>
      <c r="I71" s="123"/>
      <c r="J71" s="121"/>
      <c r="K71" s="121"/>
      <c r="L71" s="121"/>
      <c r="M71" s="121"/>
      <c r="N71" s="121"/>
      <c r="O71" s="124"/>
      <c r="P71" s="115">
        <f t="shared" si="1"/>
        <v>539.9129663</v>
      </c>
      <c r="Q71" s="116">
        <f t="shared" si="2"/>
        <v>-539.9129663</v>
      </c>
    </row>
    <row r="72" ht="15.75" customHeight="1">
      <c r="A72" s="117">
        <v>44692.802083333336</v>
      </c>
      <c r="B72" s="70" t="s">
        <v>115</v>
      </c>
      <c r="C72" s="118">
        <v>1.46</v>
      </c>
      <c r="D72" s="125">
        <f>C72*C73</f>
        <v>2.2484</v>
      </c>
      <c r="E72" s="120" t="s">
        <v>459</v>
      </c>
      <c r="F72" s="126">
        <v>36.0</v>
      </c>
      <c r="G72" s="126">
        <v>19.0</v>
      </c>
      <c r="H72" s="127">
        <f>G72/F72</f>
        <v>0.5277777778</v>
      </c>
      <c r="I72" s="128">
        <f>I70+L70</f>
        <v>11298.39447</v>
      </c>
      <c r="J72" s="129">
        <f>I72*0.025</f>
        <v>282.4598617</v>
      </c>
      <c r="K72" s="129">
        <f>K70+J72</f>
        <v>9799.166308</v>
      </c>
      <c r="L72" s="129">
        <f>J72-(J72*2)</f>
        <v>-282.4598617</v>
      </c>
      <c r="M72" s="130">
        <f>M71+L72</f>
        <v>-282.4598617</v>
      </c>
      <c r="N72" s="131">
        <f>M72/K72</f>
        <v>-0.02882488702</v>
      </c>
      <c r="O72" s="132">
        <f>(10000+M72)/10000-100%</f>
        <v>-0.02824598617</v>
      </c>
      <c r="P72" s="115">
        <f t="shared" si="1"/>
        <v>539.9129663</v>
      </c>
      <c r="Q72" s="116">
        <f t="shared" si="2"/>
        <v>-822.372828</v>
      </c>
    </row>
    <row r="73" ht="15.75" customHeight="1">
      <c r="A73" s="117">
        <v>44692.916666666664</v>
      </c>
      <c r="B73" s="70" t="s">
        <v>116</v>
      </c>
      <c r="C73" s="118">
        <v>1.54</v>
      </c>
      <c r="D73" s="119"/>
      <c r="E73" s="120" t="s">
        <v>460</v>
      </c>
      <c r="F73" s="121"/>
      <c r="G73" s="121"/>
      <c r="H73" s="122"/>
      <c r="I73" s="123"/>
      <c r="J73" s="121"/>
      <c r="K73" s="121"/>
      <c r="L73" s="121"/>
      <c r="M73" s="121"/>
      <c r="N73" s="121"/>
      <c r="O73" s="124"/>
      <c r="P73" s="115">
        <f t="shared" si="1"/>
        <v>539.9129663</v>
      </c>
      <c r="Q73" s="116">
        <f t="shared" si="2"/>
        <v>-539.9129663</v>
      </c>
    </row>
    <row r="74" ht="15.75" customHeight="1">
      <c r="A74" s="117">
        <v>44695.78125</v>
      </c>
      <c r="B74" s="70" t="s">
        <v>119</v>
      </c>
      <c r="C74" s="118">
        <v>1.24</v>
      </c>
      <c r="D74" s="125">
        <f>C74*C75</f>
        <v>1.798</v>
      </c>
      <c r="E74" s="120" t="s">
        <v>460</v>
      </c>
      <c r="F74" s="126">
        <v>37.0</v>
      </c>
      <c r="G74" s="126">
        <v>19.0</v>
      </c>
      <c r="H74" s="127">
        <f>G74/F74</f>
        <v>0.5135135135</v>
      </c>
      <c r="I74" s="128">
        <f>I72+L72</f>
        <v>11015.93461</v>
      </c>
      <c r="J74" s="129">
        <f>I74*0.025</f>
        <v>275.3983652</v>
      </c>
      <c r="K74" s="129">
        <f>K72+J74</f>
        <v>10074.56467</v>
      </c>
      <c r="L74" s="129">
        <f>J74-(J74*2)</f>
        <v>-275.3983652</v>
      </c>
      <c r="M74" s="130">
        <f>M73+L74</f>
        <v>-275.3983652</v>
      </c>
      <c r="N74" s="131">
        <f>M74/K74</f>
        <v>-0.02733600648</v>
      </c>
      <c r="O74" s="132">
        <f>(10000+M74)/10000-100%</f>
        <v>-0.02753983652</v>
      </c>
      <c r="P74" s="115">
        <f t="shared" si="1"/>
        <v>539.9129663</v>
      </c>
      <c r="Q74" s="116">
        <f t="shared" si="2"/>
        <v>-815.3113314</v>
      </c>
    </row>
    <row r="75" ht="15.75" customHeight="1">
      <c r="A75" s="117">
        <v>44695.958333333336</v>
      </c>
      <c r="B75" s="70" t="s">
        <v>121</v>
      </c>
      <c r="C75" s="118">
        <v>1.45</v>
      </c>
      <c r="D75" s="119"/>
      <c r="E75" s="120" t="s">
        <v>460</v>
      </c>
      <c r="F75" s="121"/>
      <c r="G75" s="121"/>
      <c r="H75" s="122"/>
      <c r="I75" s="123"/>
      <c r="J75" s="121"/>
      <c r="K75" s="121"/>
      <c r="L75" s="121"/>
      <c r="M75" s="121"/>
      <c r="N75" s="121"/>
      <c r="O75" s="124"/>
      <c r="P75" s="115">
        <f t="shared" si="1"/>
        <v>539.9129663</v>
      </c>
      <c r="Q75" s="116">
        <f t="shared" si="2"/>
        <v>-539.9129663</v>
      </c>
    </row>
    <row r="76" ht="15.75" customHeight="1">
      <c r="A76" s="117">
        <v>44695.833333333336</v>
      </c>
      <c r="B76" s="70" t="s">
        <v>120</v>
      </c>
      <c r="C76" s="118">
        <v>1.47</v>
      </c>
      <c r="D76" s="125">
        <f>C76*C77</f>
        <v>2.2344</v>
      </c>
      <c r="E76" s="120" t="s">
        <v>460</v>
      </c>
      <c r="F76" s="126">
        <v>38.0</v>
      </c>
      <c r="G76" s="126">
        <v>19.0</v>
      </c>
      <c r="H76" s="127">
        <f>G76/F76</f>
        <v>0.5</v>
      </c>
      <c r="I76" s="128">
        <f>I74+L74</f>
        <v>10740.53624</v>
      </c>
      <c r="J76" s="129">
        <f>I76*0.025</f>
        <v>268.513406</v>
      </c>
      <c r="K76" s="129">
        <f>K74+J76</f>
        <v>10343.07808</v>
      </c>
      <c r="L76" s="129">
        <f>J76-(J76*2)</f>
        <v>-268.513406</v>
      </c>
      <c r="M76" s="130">
        <f>M75+L76</f>
        <v>-268.513406</v>
      </c>
      <c r="N76" s="131">
        <f>M76/K76</f>
        <v>-0.02596068636</v>
      </c>
      <c r="O76" s="132">
        <f>(10000+M76)/10000-100%</f>
        <v>-0.0268513406</v>
      </c>
      <c r="P76" s="115">
        <f t="shared" si="1"/>
        <v>539.9129663</v>
      </c>
      <c r="Q76" s="116">
        <f t="shared" si="2"/>
        <v>-808.4263723</v>
      </c>
    </row>
    <row r="77" ht="15.75" customHeight="1">
      <c r="A77" s="117">
        <v>44695.5625</v>
      </c>
      <c r="B77" s="70" t="s">
        <v>118</v>
      </c>
      <c r="C77" s="118">
        <v>1.52</v>
      </c>
      <c r="D77" s="119"/>
      <c r="E77" s="120" t="s">
        <v>459</v>
      </c>
      <c r="F77" s="121"/>
      <c r="G77" s="121"/>
      <c r="H77" s="122"/>
      <c r="I77" s="123"/>
      <c r="J77" s="121"/>
      <c r="K77" s="121"/>
      <c r="L77" s="121"/>
      <c r="M77" s="121"/>
      <c r="N77" s="121"/>
      <c r="O77" s="124"/>
      <c r="P77" s="115">
        <f t="shared" si="1"/>
        <v>539.9129663</v>
      </c>
      <c r="Q77" s="116">
        <f t="shared" si="2"/>
        <v>-539.9129663</v>
      </c>
    </row>
    <row r="78" ht="15.75" customHeight="1">
      <c r="A78" s="117">
        <v>44696.791666666664</v>
      </c>
      <c r="B78" s="70" t="s">
        <v>128</v>
      </c>
      <c r="C78" s="118">
        <v>1.22</v>
      </c>
      <c r="D78" s="125">
        <f>C78*C79</f>
        <v>1.6836</v>
      </c>
      <c r="E78" s="120" t="s">
        <v>459</v>
      </c>
      <c r="F78" s="126">
        <v>39.0</v>
      </c>
      <c r="G78" s="126">
        <f>G76+1</f>
        <v>20</v>
      </c>
      <c r="H78" s="127">
        <f>G78/F78</f>
        <v>0.5128205128</v>
      </c>
      <c r="I78" s="128">
        <f>I76+L76</f>
        <v>10472.02284</v>
      </c>
      <c r="J78" s="129">
        <f>I78*0.025</f>
        <v>261.8005709</v>
      </c>
      <c r="K78" s="129">
        <f>K76+J78</f>
        <v>10604.87865</v>
      </c>
      <c r="L78" s="129">
        <f>(D78-1)*J78</f>
        <v>178.9668703</v>
      </c>
      <c r="M78" s="130">
        <f>M77+L78</f>
        <v>178.9668703</v>
      </c>
      <c r="N78" s="131">
        <f>M78/K78</f>
        <v>0.01687589987</v>
      </c>
      <c r="O78" s="132">
        <f>(10000+M78)/10000-100%</f>
        <v>0.01789668703</v>
      </c>
      <c r="P78" s="115">
        <f t="shared" si="1"/>
        <v>539.9129663</v>
      </c>
      <c r="Q78" s="116">
        <f t="shared" si="2"/>
        <v>-360.946096</v>
      </c>
    </row>
    <row r="79" ht="15.75" customHeight="1">
      <c r="A79" s="117">
        <v>44696.541666666664</v>
      </c>
      <c r="B79" s="70" t="s">
        <v>123</v>
      </c>
      <c r="C79" s="118">
        <v>1.38</v>
      </c>
      <c r="D79" s="119"/>
      <c r="E79" s="120" t="s">
        <v>459</v>
      </c>
      <c r="F79" s="121"/>
      <c r="G79" s="121"/>
      <c r="H79" s="122"/>
      <c r="I79" s="123"/>
      <c r="J79" s="121"/>
      <c r="K79" s="121"/>
      <c r="L79" s="121"/>
      <c r="M79" s="121"/>
      <c r="N79" s="121"/>
      <c r="O79" s="124"/>
      <c r="P79" s="115">
        <f t="shared" si="1"/>
        <v>539.9129663</v>
      </c>
      <c r="Q79" s="116">
        <f t="shared" si="2"/>
        <v>-539.9129663</v>
      </c>
    </row>
    <row r="80" ht="15.75" customHeight="1">
      <c r="A80" s="117">
        <v>44696.666666666664</v>
      </c>
      <c r="B80" s="70" t="s">
        <v>126</v>
      </c>
      <c r="C80" s="118">
        <v>1.45</v>
      </c>
      <c r="D80" s="125">
        <f>C80*C81</f>
        <v>2.1895</v>
      </c>
      <c r="E80" s="120" t="s">
        <v>460</v>
      </c>
      <c r="F80" s="126">
        <v>40.0</v>
      </c>
      <c r="G80" s="126">
        <v>20.0</v>
      </c>
      <c r="H80" s="127">
        <f>G80/F80</f>
        <v>0.5</v>
      </c>
      <c r="I80" s="128">
        <f>I78+L78</f>
        <v>10650.98971</v>
      </c>
      <c r="J80" s="129">
        <f>I80*0.025</f>
        <v>266.2747427</v>
      </c>
      <c r="K80" s="129">
        <f>K78+J80</f>
        <v>10871.15339</v>
      </c>
      <c r="L80" s="129">
        <f>J80-(J80*2)</f>
        <v>-266.2747427</v>
      </c>
      <c r="M80" s="130">
        <f>M79+L80</f>
        <v>-266.2747427</v>
      </c>
      <c r="N80" s="131">
        <f>M80/K80</f>
        <v>-0.0244936975</v>
      </c>
      <c r="O80" s="132">
        <f>(10000+M80)/10000-100%</f>
        <v>-0.02662747427</v>
      </c>
      <c r="P80" s="115">
        <f t="shared" si="1"/>
        <v>539.9129663</v>
      </c>
      <c r="Q80" s="116">
        <f t="shared" si="2"/>
        <v>-806.1877089</v>
      </c>
    </row>
    <row r="81" ht="15.75" customHeight="1">
      <c r="A81" s="117">
        <v>44696.958333333336</v>
      </c>
      <c r="B81" s="70" t="s">
        <v>130</v>
      </c>
      <c r="C81" s="118">
        <v>1.51</v>
      </c>
      <c r="D81" s="119"/>
      <c r="E81" s="120" t="s">
        <v>460</v>
      </c>
      <c r="F81" s="121"/>
      <c r="G81" s="121"/>
      <c r="H81" s="122"/>
      <c r="I81" s="123"/>
      <c r="J81" s="121"/>
      <c r="K81" s="121"/>
      <c r="L81" s="121"/>
      <c r="M81" s="121"/>
      <c r="N81" s="121"/>
      <c r="O81" s="124"/>
      <c r="P81" s="115">
        <f t="shared" si="1"/>
        <v>539.9129663</v>
      </c>
      <c r="Q81" s="116">
        <f t="shared" si="2"/>
        <v>-539.9129663</v>
      </c>
    </row>
    <row r="82" ht="15.75" customHeight="1">
      <c r="A82" s="117">
        <v>44696.666666666664</v>
      </c>
      <c r="B82" s="70" t="s">
        <v>127</v>
      </c>
      <c r="C82" s="118">
        <v>1.55</v>
      </c>
      <c r="D82" s="125">
        <f>C82*C83</f>
        <v>2.5265</v>
      </c>
      <c r="E82" s="120" t="s">
        <v>459</v>
      </c>
      <c r="F82" s="126">
        <v>41.0</v>
      </c>
      <c r="G82" s="126">
        <v>20.0</v>
      </c>
      <c r="H82" s="127">
        <f>G82/F82</f>
        <v>0.487804878</v>
      </c>
      <c r="I82" s="128">
        <f>I80+L80</f>
        <v>10384.71496</v>
      </c>
      <c r="J82" s="129">
        <f>I82*0.025</f>
        <v>259.6178741</v>
      </c>
      <c r="K82" s="129">
        <f>K80+J82</f>
        <v>11130.77127</v>
      </c>
      <c r="L82" s="129">
        <f>J82-(J82*2)</f>
        <v>-259.6178741</v>
      </c>
      <c r="M82" s="130">
        <f>M81+L82</f>
        <v>-259.6178741</v>
      </c>
      <c r="N82" s="131">
        <f>M82/K82</f>
        <v>-0.02332433826</v>
      </c>
      <c r="O82" s="132">
        <f>(10000+M82)/10000-100%</f>
        <v>-0.02596178741</v>
      </c>
      <c r="P82" s="115">
        <f t="shared" si="1"/>
        <v>539.9129663</v>
      </c>
      <c r="Q82" s="116">
        <f t="shared" si="2"/>
        <v>-799.5308403</v>
      </c>
    </row>
    <row r="83" ht="15.75" customHeight="1">
      <c r="A83" s="117">
        <v>44696.791666666664</v>
      </c>
      <c r="B83" s="70" t="s">
        <v>129</v>
      </c>
      <c r="C83" s="118">
        <v>1.63</v>
      </c>
      <c r="D83" s="119"/>
      <c r="E83" s="120" t="s">
        <v>460</v>
      </c>
      <c r="F83" s="121"/>
      <c r="G83" s="121"/>
      <c r="H83" s="122"/>
      <c r="I83" s="123"/>
      <c r="J83" s="121"/>
      <c r="K83" s="121"/>
      <c r="L83" s="121"/>
      <c r="M83" s="121"/>
      <c r="N83" s="121"/>
      <c r="O83" s="124"/>
      <c r="P83" s="115">
        <f t="shared" si="1"/>
        <v>539.9129663</v>
      </c>
      <c r="Q83" s="116">
        <f t="shared" si="2"/>
        <v>-539.9129663</v>
      </c>
    </row>
    <row r="84" ht="15.75" customHeight="1">
      <c r="A84" s="117">
        <v>44696.541666666664</v>
      </c>
      <c r="B84" s="70" t="s">
        <v>124</v>
      </c>
      <c r="C84" s="118">
        <v>1.77</v>
      </c>
      <c r="D84" s="125">
        <f>C84*C85</f>
        <v>3.363</v>
      </c>
      <c r="E84" s="120" t="s">
        <v>459</v>
      </c>
      <c r="F84" s="126">
        <v>42.0</v>
      </c>
      <c r="G84" s="126">
        <f>G82+1</f>
        <v>21</v>
      </c>
      <c r="H84" s="127">
        <f>G84/F84</f>
        <v>0.5</v>
      </c>
      <c r="I84" s="128">
        <f>I82+L82</f>
        <v>10125.09709</v>
      </c>
      <c r="J84" s="129">
        <f>I84*0.025</f>
        <v>253.1274272</v>
      </c>
      <c r="K84" s="129">
        <f>K82+J84</f>
        <v>11383.89869</v>
      </c>
      <c r="L84" s="129">
        <f>(D84-1)*J84</f>
        <v>598.1401106</v>
      </c>
      <c r="M84" s="130">
        <f>M83+L84</f>
        <v>598.1401106</v>
      </c>
      <c r="N84" s="131">
        <f>M84/K84</f>
        <v>0.05254264173</v>
      </c>
      <c r="O84" s="132">
        <f>(10000+M84)/10000-100%</f>
        <v>0.05981401106</v>
      </c>
      <c r="P84" s="115">
        <f t="shared" si="1"/>
        <v>598.1401106</v>
      </c>
      <c r="Q84" s="116">
        <f t="shared" si="2"/>
        <v>0</v>
      </c>
    </row>
    <row r="85" ht="15.75" customHeight="1">
      <c r="A85" s="117">
        <v>44696.583333333336</v>
      </c>
      <c r="B85" s="70" t="s">
        <v>125</v>
      </c>
      <c r="C85" s="118">
        <v>1.9</v>
      </c>
      <c r="D85" s="119"/>
      <c r="E85" s="120" t="s">
        <v>459</v>
      </c>
      <c r="F85" s="121"/>
      <c r="G85" s="121"/>
      <c r="H85" s="122"/>
      <c r="I85" s="123"/>
      <c r="J85" s="121"/>
      <c r="K85" s="121"/>
      <c r="L85" s="121"/>
      <c r="M85" s="121"/>
      <c r="N85" s="121"/>
      <c r="O85" s="124"/>
      <c r="P85" s="115">
        <f t="shared" si="1"/>
        <v>598.1401106</v>
      </c>
      <c r="Q85" s="116">
        <f t="shared" si="2"/>
        <v>-598.1401106</v>
      </c>
    </row>
    <row r="86" ht="15.75" customHeight="1">
      <c r="A86" s="117">
        <v>44702.541666666664</v>
      </c>
      <c r="B86" s="70" t="s">
        <v>133</v>
      </c>
      <c r="C86" s="118">
        <v>1.25</v>
      </c>
      <c r="D86" s="125">
        <f>C86*C87</f>
        <v>1.6625</v>
      </c>
      <c r="E86" s="120" t="s">
        <v>459</v>
      </c>
      <c r="F86" s="126">
        <v>43.0</v>
      </c>
      <c r="G86" s="126">
        <f>G84+1</f>
        <v>22</v>
      </c>
      <c r="H86" s="127">
        <f>G86/F86</f>
        <v>0.511627907</v>
      </c>
      <c r="I86" s="128">
        <f>I84+L84</f>
        <v>10723.2372</v>
      </c>
      <c r="J86" s="129">
        <f>I86*0.025</f>
        <v>268.08093</v>
      </c>
      <c r="K86" s="129">
        <f>K84+J86</f>
        <v>11651.97962</v>
      </c>
      <c r="L86" s="129">
        <f>(D86-1)*J86</f>
        <v>177.6036161</v>
      </c>
      <c r="M86" s="130">
        <f>M85+L86</f>
        <v>177.6036161</v>
      </c>
      <c r="N86" s="131">
        <f>M86/K86</f>
        <v>0.01524235554</v>
      </c>
      <c r="O86" s="132">
        <f>(10000+M86)/10000-100%</f>
        <v>0.01776036161</v>
      </c>
      <c r="P86" s="115">
        <f t="shared" si="1"/>
        <v>598.1401106</v>
      </c>
      <c r="Q86" s="116">
        <f t="shared" si="2"/>
        <v>-420.5364944</v>
      </c>
    </row>
    <row r="87" ht="15.75" customHeight="1">
      <c r="A87" s="117">
        <v>44702.791666666664</v>
      </c>
      <c r="B87" s="70" t="s">
        <v>135</v>
      </c>
      <c r="C87" s="118">
        <v>1.33</v>
      </c>
      <c r="D87" s="119"/>
      <c r="E87" s="120" t="s">
        <v>459</v>
      </c>
      <c r="F87" s="121"/>
      <c r="G87" s="121"/>
      <c r="H87" s="122"/>
      <c r="I87" s="123"/>
      <c r="J87" s="121"/>
      <c r="K87" s="121"/>
      <c r="L87" s="121"/>
      <c r="M87" s="121"/>
      <c r="N87" s="121"/>
      <c r="O87" s="124"/>
      <c r="P87" s="115">
        <f t="shared" si="1"/>
        <v>598.1401106</v>
      </c>
      <c r="Q87" s="116">
        <f t="shared" si="2"/>
        <v>-598.1401106</v>
      </c>
    </row>
    <row r="88" ht="15.75" customHeight="1">
      <c r="A88" s="117">
        <v>44703.875</v>
      </c>
      <c r="B88" s="70" t="s">
        <v>140</v>
      </c>
      <c r="C88" s="118">
        <v>1.45</v>
      </c>
      <c r="D88" s="125">
        <f>C88*C89</f>
        <v>2.1315</v>
      </c>
      <c r="E88" s="120" t="s">
        <v>459</v>
      </c>
      <c r="F88" s="126">
        <v>44.0</v>
      </c>
      <c r="G88" s="126">
        <f>G86+1</f>
        <v>23</v>
      </c>
      <c r="H88" s="127">
        <f>G88/F88</f>
        <v>0.5227272727</v>
      </c>
      <c r="I88" s="128">
        <f>I86+L86</f>
        <v>10900.84082</v>
      </c>
      <c r="J88" s="129">
        <f>I88*0.025</f>
        <v>272.5210204</v>
      </c>
      <c r="K88" s="129">
        <f>K86+J88</f>
        <v>11924.50064</v>
      </c>
      <c r="L88" s="129">
        <f>(D88-1)*J88</f>
        <v>308.3575346</v>
      </c>
      <c r="M88" s="130">
        <f>M87+L88</f>
        <v>308.3575346</v>
      </c>
      <c r="N88" s="131">
        <f>M88/K88</f>
        <v>0.02585915702</v>
      </c>
      <c r="O88" s="132">
        <f>(10000+M88)/10000-100%</f>
        <v>0.03083575346</v>
      </c>
      <c r="P88" s="115">
        <f t="shared" si="1"/>
        <v>598.1401106</v>
      </c>
      <c r="Q88" s="116">
        <f t="shared" si="2"/>
        <v>-289.782576</v>
      </c>
    </row>
    <row r="89" ht="15.75" customHeight="1">
      <c r="A89" s="117">
        <v>44703.625</v>
      </c>
      <c r="B89" s="70" t="s">
        <v>138</v>
      </c>
      <c r="C89" s="118">
        <v>1.47</v>
      </c>
      <c r="D89" s="119"/>
      <c r="E89" s="120" t="s">
        <v>459</v>
      </c>
      <c r="F89" s="121"/>
      <c r="G89" s="121"/>
      <c r="H89" s="122"/>
      <c r="I89" s="123"/>
      <c r="J89" s="121"/>
      <c r="K89" s="121"/>
      <c r="L89" s="121"/>
      <c r="M89" s="121"/>
      <c r="N89" s="121"/>
      <c r="O89" s="124"/>
      <c r="P89" s="115">
        <f t="shared" si="1"/>
        <v>598.1401106</v>
      </c>
      <c r="Q89" s="116">
        <f t="shared" si="2"/>
        <v>-598.1401106</v>
      </c>
    </row>
    <row r="90" ht="15.75" customHeight="1">
      <c r="A90" s="117">
        <v>44703.604166666664</v>
      </c>
      <c r="B90" s="70" t="s">
        <v>136</v>
      </c>
      <c r="C90" s="118">
        <v>1.52</v>
      </c>
      <c r="D90" s="125">
        <f>C90*C91</f>
        <v>2.5232</v>
      </c>
      <c r="E90" s="120" t="s">
        <v>459</v>
      </c>
      <c r="F90" s="126">
        <v>45.0</v>
      </c>
      <c r="G90" s="126">
        <f>G88+1</f>
        <v>24</v>
      </c>
      <c r="H90" s="127">
        <f>G90/F90</f>
        <v>0.5333333333</v>
      </c>
      <c r="I90" s="128">
        <f>I88+L88</f>
        <v>11209.19835</v>
      </c>
      <c r="J90" s="129">
        <f>I90*0.025</f>
        <v>280.2299588</v>
      </c>
      <c r="K90" s="129">
        <f>K88+J90</f>
        <v>12204.7306</v>
      </c>
      <c r="L90" s="129">
        <f>(D90-1)*J90</f>
        <v>426.8462732</v>
      </c>
      <c r="M90" s="130">
        <f>M89+L90</f>
        <v>426.8462732</v>
      </c>
      <c r="N90" s="131">
        <f>M90/K90</f>
        <v>0.03497383818</v>
      </c>
      <c r="O90" s="132">
        <f>(10000+M90)/10000-100%</f>
        <v>0.04268462732</v>
      </c>
      <c r="P90" s="115">
        <f t="shared" si="1"/>
        <v>598.1401106</v>
      </c>
      <c r="Q90" s="116">
        <f t="shared" si="2"/>
        <v>-171.2938374</v>
      </c>
    </row>
    <row r="91" ht="15.75" customHeight="1">
      <c r="A91" s="117">
        <v>44703.604166666664</v>
      </c>
      <c r="B91" s="70" t="s">
        <v>137</v>
      </c>
      <c r="C91" s="118">
        <v>1.66</v>
      </c>
      <c r="D91" s="119"/>
      <c r="E91" s="120" t="s">
        <v>459</v>
      </c>
      <c r="F91" s="121"/>
      <c r="G91" s="121"/>
      <c r="H91" s="122"/>
      <c r="I91" s="123"/>
      <c r="J91" s="121"/>
      <c r="K91" s="121"/>
      <c r="L91" s="121"/>
      <c r="M91" s="121"/>
      <c r="N91" s="121"/>
      <c r="O91" s="124"/>
      <c r="P91" s="115">
        <f t="shared" si="1"/>
        <v>598.1401106</v>
      </c>
      <c r="Q91" s="116">
        <f t="shared" si="2"/>
        <v>-598.1401106</v>
      </c>
    </row>
    <row r="92" ht="15.75" customHeight="1">
      <c r="A92" s="117">
        <v>44709.958333333336</v>
      </c>
      <c r="B92" s="70" t="s">
        <v>143</v>
      </c>
      <c r="C92" s="118">
        <v>1.5</v>
      </c>
      <c r="D92" s="125">
        <f>C92*C93</f>
        <v>2.34</v>
      </c>
      <c r="E92" s="120" t="s">
        <v>459</v>
      </c>
      <c r="F92" s="126">
        <v>46.0</v>
      </c>
      <c r="G92" s="126">
        <f>G90+1</f>
        <v>25</v>
      </c>
      <c r="H92" s="127">
        <f>G92/F92</f>
        <v>0.5434782609</v>
      </c>
      <c r="I92" s="128">
        <f>I90+L90</f>
        <v>11636.04462</v>
      </c>
      <c r="J92" s="129">
        <f>I92*0.025</f>
        <v>290.9011156</v>
      </c>
      <c r="K92" s="129">
        <f>K90+J92</f>
        <v>12495.63172</v>
      </c>
      <c r="L92" s="129">
        <f>(D92-1)*J92</f>
        <v>389.8074949</v>
      </c>
      <c r="M92" s="130">
        <f>M91+L92</f>
        <v>389.8074949</v>
      </c>
      <c r="N92" s="131">
        <f>M92/K92</f>
        <v>0.03119550125</v>
      </c>
      <c r="O92" s="132">
        <f>(10000+M92)/10000-100%</f>
        <v>0.03898074949</v>
      </c>
      <c r="P92" s="115">
        <f t="shared" si="1"/>
        <v>598.1401106</v>
      </c>
      <c r="Q92" s="116">
        <f t="shared" si="2"/>
        <v>-208.3326157</v>
      </c>
    </row>
    <row r="93" ht="15.75" customHeight="1">
      <c r="A93" s="117">
        <v>44709.833333333336</v>
      </c>
      <c r="B93" s="70" t="s">
        <v>141</v>
      </c>
      <c r="C93" s="118">
        <v>1.56</v>
      </c>
      <c r="D93" s="119"/>
      <c r="E93" s="120" t="s">
        <v>459</v>
      </c>
      <c r="F93" s="121"/>
      <c r="G93" s="121"/>
      <c r="H93" s="122"/>
      <c r="I93" s="123"/>
      <c r="J93" s="121"/>
      <c r="K93" s="121"/>
      <c r="L93" s="121"/>
      <c r="M93" s="121"/>
      <c r="N93" s="121"/>
      <c r="O93" s="124"/>
      <c r="P93" s="115">
        <f t="shared" si="1"/>
        <v>598.1401106</v>
      </c>
      <c r="Q93" s="116">
        <f t="shared" si="2"/>
        <v>-598.1401106</v>
      </c>
    </row>
    <row r="94" ht="15.75" customHeight="1">
      <c r="A94" s="117">
        <v>44711.0</v>
      </c>
      <c r="B94" s="70" t="s">
        <v>147</v>
      </c>
      <c r="C94" s="118">
        <v>1.44</v>
      </c>
      <c r="D94" s="125">
        <f>C94*C95</f>
        <v>2.1456</v>
      </c>
      <c r="E94" s="120" t="s">
        <v>459</v>
      </c>
      <c r="F94" s="126">
        <v>47.0</v>
      </c>
      <c r="G94" s="126">
        <f>G92+1</f>
        <v>26</v>
      </c>
      <c r="H94" s="127">
        <f>G94/F94</f>
        <v>0.5531914894</v>
      </c>
      <c r="I94" s="128">
        <f>I92+L92</f>
        <v>12025.85212</v>
      </c>
      <c r="J94" s="129">
        <f>I94*0.025</f>
        <v>300.646303</v>
      </c>
      <c r="K94" s="129">
        <f>K92+J94</f>
        <v>12796.27802</v>
      </c>
      <c r="L94" s="129">
        <f>(D94-1)*J94</f>
        <v>344.4204047</v>
      </c>
      <c r="M94" s="130">
        <f>M93+L94</f>
        <v>344.4204047</v>
      </c>
      <c r="N94" s="131">
        <f>M94/K94</f>
        <v>0.02691567064</v>
      </c>
      <c r="O94" s="132">
        <f>(10000+M94)/10000-100%</f>
        <v>0.03444204047</v>
      </c>
      <c r="P94" s="115">
        <f t="shared" si="1"/>
        <v>598.1401106</v>
      </c>
      <c r="Q94" s="116">
        <f t="shared" si="2"/>
        <v>-253.7197059</v>
      </c>
    </row>
    <row r="95" ht="15.75" customHeight="1">
      <c r="A95" s="117">
        <v>44710.833333333336</v>
      </c>
      <c r="B95" s="70" t="s">
        <v>145</v>
      </c>
      <c r="C95" s="118">
        <v>1.49</v>
      </c>
      <c r="D95" s="119"/>
      <c r="E95" s="120" t="s">
        <v>459</v>
      </c>
      <c r="F95" s="121"/>
      <c r="G95" s="121"/>
      <c r="H95" s="122"/>
      <c r="I95" s="123"/>
      <c r="J95" s="121"/>
      <c r="K95" s="121"/>
      <c r="L95" s="121"/>
      <c r="M95" s="121"/>
      <c r="N95" s="121"/>
      <c r="O95" s="124"/>
      <c r="P95" s="115">
        <f t="shared" si="1"/>
        <v>598.1401106</v>
      </c>
      <c r="Q95" s="116">
        <f t="shared" si="2"/>
        <v>-598.1401106</v>
      </c>
    </row>
    <row r="96" ht="15.75" customHeight="1">
      <c r="A96" s="117">
        <v>44710.625</v>
      </c>
      <c r="B96" s="70" t="s">
        <v>144</v>
      </c>
      <c r="C96" s="118">
        <v>1.55</v>
      </c>
      <c r="D96" s="125">
        <f>C96*C97</f>
        <v>2.4955</v>
      </c>
      <c r="E96" s="120" t="s">
        <v>459</v>
      </c>
      <c r="F96" s="126">
        <v>48.0</v>
      </c>
      <c r="G96" s="126">
        <v>26.0</v>
      </c>
      <c r="H96" s="127">
        <f>G96/F96</f>
        <v>0.5416666667</v>
      </c>
      <c r="I96" s="128">
        <f>I94+L94</f>
        <v>12370.27252</v>
      </c>
      <c r="J96" s="129">
        <f>I96*0.025</f>
        <v>309.2568131</v>
      </c>
      <c r="K96" s="129">
        <f>K94+J96</f>
        <v>13105.53484</v>
      </c>
      <c r="L96" s="129">
        <f>J96-(J96*2)</f>
        <v>-309.2568131</v>
      </c>
      <c r="M96" s="130">
        <f>M95+L96</f>
        <v>-309.2568131</v>
      </c>
      <c r="N96" s="131">
        <f>M96/K96</f>
        <v>-0.02359742025</v>
      </c>
      <c r="O96" s="132">
        <f>(10000+M96)/10000-100%</f>
        <v>-0.03092568131</v>
      </c>
      <c r="P96" s="115">
        <f t="shared" si="1"/>
        <v>598.1401106</v>
      </c>
      <c r="Q96" s="116">
        <f t="shared" si="2"/>
        <v>-907.3969236</v>
      </c>
    </row>
    <row r="97" ht="15.75" customHeight="1">
      <c r="A97" s="117">
        <v>44710.875</v>
      </c>
      <c r="B97" s="70" t="s">
        <v>146</v>
      </c>
      <c r="C97" s="118">
        <v>1.61</v>
      </c>
      <c r="D97" s="119"/>
      <c r="E97" s="120" t="s">
        <v>460</v>
      </c>
      <c r="F97" s="121"/>
      <c r="G97" s="121"/>
      <c r="H97" s="122"/>
      <c r="I97" s="123"/>
      <c r="J97" s="121"/>
      <c r="K97" s="121"/>
      <c r="L97" s="121"/>
      <c r="M97" s="121"/>
      <c r="N97" s="121"/>
      <c r="O97" s="124"/>
      <c r="P97" s="115">
        <f t="shared" si="1"/>
        <v>598.1401106</v>
      </c>
      <c r="Q97" s="116">
        <f t="shared" si="2"/>
        <v>-598.1401106</v>
      </c>
    </row>
    <row r="98" ht="15.75" customHeight="1">
      <c r="A98" s="117">
        <v>44716.833333333336</v>
      </c>
      <c r="B98" s="70" t="s">
        <v>151</v>
      </c>
      <c r="C98" s="118">
        <v>1.29</v>
      </c>
      <c r="D98" s="125">
        <f>C98*C99</f>
        <v>1.9737</v>
      </c>
      <c r="E98" s="120" t="s">
        <v>459</v>
      </c>
      <c r="F98" s="126">
        <v>49.0</v>
      </c>
      <c r="G98" s="126">
        <f>G96+1</f>
        <v>27</v>
      </c>
      <c r="H98" s="127">
        <f>G98/F98</f>
        <v>0.5510204082</v>
      </c>
      <c r="I98" s="128">
        <f>I96+L96</f>
        <v>12061.01571</v>
      </c>
      <c r="J98" s="129">
        <f>I98*0.025</f>
        <v>301.5253928</v>
      </c>
      <c r="K98" s="129">
        <f>K96+J98</f>
        <v>13407.06023</v>
      </c>
      <c r="L98" s="129">
        <f>(D98-1)*J98</f>
        <v>293.5952749</v>
      </c>
      <c r="M98" s="130">
        <f>M97+L98</f>
        <v>293.5952749</v>
      </c>
      <c r="N98" s="131">
        <f>M98/K98</f>
        <v>0.02189855717</v>
      </c>
      <c r="O98" s="132">
        <f>(10000+M98)/10000-100%</f>
        <v>0.02935952749</v>
      </c>
      <c r="P98" s="115">
        <f t="shared" si="1"/>
        <v>598.1401106</v>
      </c>
      <c r="Q98" s="116">
        <f t="shared" si="2"/>
        <v>-304.5448356</v>
      </c>
    </row>
    <row r="99" ht="15.75" customHeight="1">
      <c r="A99" s="117">
        <v>44716.625</v>
      </c>
      <c r="B99" s="70" t="s">
        <v>150</v>
      </c>
      <c r="C99" s="118">
        <v>1.53</v>
      </c>
      <c r="D99" s="119"/>
      <c r="E99" s="120" t="s">
        <v>459</v>
      </c>
      <c r="F99" s="121"/>
      <c r="G99" s="121"/>
      <c r="H99" s="122"/>
      <c r="I99" s="123"/>
      <c r="J99" s="121"/>
      <c r="K99" s="121"/>
      <c r="L99" s="121"/>
      <c r="M99" s="121"/>
      <c r="N99" s="121"/>
      <c r="O99" s="124"/>
      <c r="P99" s="115">
        <f t="shared" si="1"/>
        <v>598.1401106</v>
      </c>
      <c r="Q99" s="116">
        <f t="shared" si="2"/>
        <v>-598.1401106</v>
      </c>
    </row>
    <row r="100" ht="15.75" customHeight="1">
      <c r="A100" s="117">
        <v>44727.010416666664</v>
      </c>
      <c r="B100" s="70" t="s">
        <v>154</v>
      </c>
      <c r="C100" s="118">
        <v>1.45</v>
      </c>
      <c r="D100" s="125">
        <f>C100*C101</f>
        <v>2.3055</v>
      </c>
      <c r="E100" s="120" t="s">
        <v>459</v>
      </c>
      <c r="F100" s="126">
        <v>50.0</v>
      </c>
      <c r="G100" s="126">
        <f>G98+1</f>
        <v>28</v>
      </c>
      <c r="H100" s="127">
        <f>G100/F100</f>
        <v>0.56</v>
      </c>
      <c r="I100" s="128">
        <f>I98+L98</f>
        <v>12354.61099</v>
      </c>
      <c r="J100" s="129">
        <f>I100*0.025</f>
        <v>308.8652746</v>
      </c>
      <c r="K100" s="129">
        <f>K98+J100</f>
        <v>13715.9255</v>
      </c>
      <c r="L100" s="129">
        <f>(D100-1)*J100</f>
        <v>403.223616</v>
      </c>
      <c r="M100" s="130">
        <f>M99+L100</f>
        <v>403.223616</v>
      </c>
      <c r="N100" s="131">
        <f>M100/K100</f>
        <v>0.02939820692</v>
      </c>
      <c r="O100" s="132">
        <f>(10000+M100)/10000-100%</f>
        <v>0.0403223616</v>
      </c>
      <c r="P100" s="115">
        <f t="shared" si="1"/>
        <v>598.1401106</v>
      </c>
      <c r="Q100" s="116">
        <f t="shared" si="2"/>
        <v>-194.9164945</v>
      </c>
    </row>
    <row r="101" ht="15.75" customHeight="1">
      <c r="A101" s="117">
        <v>44727.145833333336</v>
      </c>
      <c r="B101" s="70" t="s">
        <v>155</v>
      </c>
      <c r="C101" s="118">
        <v>1.59</v>
      </c>
      <c r="D101" s="119"/>
      <c r="E101" s="120" t="s">
        <v>459</v>
      </c>
      <c r="F101" s="121"/>
      <c r="G101" s="121"/>
      <c r="H101" s="122"/>
      <c r="I101" s="123"/>
      <c r="J101" s="121"/>
      <c r="K101" s="121"/>
      <c r="L101" s="121"/>
      <c r="M101" s="121"/>
      <c r="N101" s="121"/>
      <c r="O101" s="124"/>
      <c r="P101" s="115">
        <f t="shared" si="1"/>
        <v>598.1401106</v>
      </c>
      <c r="Q101" s="116">
        <f t="shared" si="2"/>
        <v>-598.1401106</v>
      </c>
    </row>
    <row r="102" ht="15.75" customHeight="1">
      <c r="A102" s="117">
        <v>44728.916666666664</v>
      </c>
      <c r="B102" s="70" t="s">
        <v>158</v>
      </c>
      <c r="C102" s="118">
        <v>1.35</v>
      </c>
      <c r="D102" s="125">
        <f>C102*C103</f>
        <v>2.0385</v>
      </c>
      <c r="E102" s="120" t="s">
        <v>459</v>
      </c>
      <c r="F102" s="126">
        <v>51.0</v>
      </c>
      <c r="G102" s="126">
        <v>28.0</v>
      </c>
      <c r="H102" s="127">
        <f>G102/F102</f>
        <v>0.5490196078</v>
      </c>
      <c r="I102" s="128">
        <f>I100+L100</f>
        <v>12757.8346</v>
      </c>
      <c r="J102" s="129">
        <f>I102*0.025</f>
        <v>318.945865</v>
      </c>
      <c r="K102" s="129">
        <f>K100+J102</f>
        <v>14034.87137</v>
      </c>
      <c r="L102" s="129">
        <f>J102-(J102*2)</f>
        <v>-318.945865</v>
      </c>
      <c r="M102" s="130">
        <f>M101+L102</f>
        <v>-318.945865</v>
      </c>
      <c r="N102" s="131">
        <f>M102/K102</f>
        <v>-0.02272524319</v>
      </c>
      <c r="O102" s="132">
        <f>(10000+M102)/10000-100%</f>
        <v>-0.0318945865</v>
      </c>
      <c r="P102" s="115">
        <f t="shared" si="1"/>
        <v>598.1401106</v>
      </c>
      <c r="Q102" s="116">
        <f t="shared" si="2"/>
        <v>-917.0859756</v>
      </c>
    </row>
    <row r="103" ht="15.75" customHeight="1">
      <c r="A103" s="117">
        <v>44728.84375</v>
      </c>
      <c r="B103" s="70" t="s">
        <v>157</v>
      </c>
      <c r="C103" s="118">
        <v>1.51</v>
      </c>
      <c r="D103" s="119"/>
      <c r="E103" s="120" t="s">
        <v>460</v>
      </c>
      <c r="F103" s="121"/>
      <c r="G103" s="121"/>
      <c r="H103" s="122"/>
      <c r="I103" s="123"/>
      <c r="J103" s="121"/>
      <c r="K103" s="121"/>
      <c r="L103" s="121"/>
      <c r="M103" s="121"/>
      <c r="N103" s="121"/>
      <c r="O103" s="124"/>
      <c r="P103" s="115">
        <f t="shared" si="1"/>
        <v>598.1401106</v>
      </c>
      <c r="Q103" s="116">
        <f t="shared" si="2"/>
        <v>-598.1401106</v>
      </c>
    </row>
    <row r="104" ht="15.75" customHeight="1">
      <c r="A104" s="117">
        <v>44730.625</v>
      </c>
      <c r="B104" s="70" t="s">
        <v>160</v>
      </c>
      <c r="C104" s="118">
        <v>1.38</v>
      </c>
      <c r="D104" s="125">
        <f>C104*C105</f>
        <v>2.0286</v>
      </c>
      <c r="E104" s="120" t="s">
        <v>459</v>
      </c>
      <c r="F104" s="126">
        <v>52.0</v>
      </c>
      <c r="G104" s="126">
        <f>G102+1</f>
        <v>29</v>
      </c>
      <c r="H104" s="127">
        <f>G104/F104</f>
        <v>0.5576923077</v>
      </c>
      <c r="I104" s="128">
        <f>I102+L102</f>
        <v>12438.88874</v>
      </c>
      <c r="J104" s="129">
        <f>I104*0.025</f>
        <v>310.9722184</v>
      </c>
      <c r="K104" s="129">
        <f>K102+J104</f>
        <v>14345.84359</v>
      </c>
      <c r="L104" s="129">
        <f>(D104-1)*J104</f>
        <v>319.8660239</v>
      </c>
      <c r="M104" s="130">
        <f>M103+L104</f>
        <v>319.8660239</v>
      </c>
      <c r="N104" s="131">
        <f>M104/K104</f>
        <v>0.02229677341</v>
      </c>
      <c r="O104" s="132">
        <f>(10000+M104)/10000-100%</f>
        <v>0.03198660239</v>
      </c>
      <c r="P104" s="115">
        <f t="shared" si="1"/>
        <v>598.1401106</v>
      </c>
      <c r="Q104" s="116">
        <f t="shared" si="2"/>
        <v>-278.2740867</v>
      </c>
    </row>
    <row r="105" ht="15.75" customHeight="1">
      <c r="A105" s="117">
        <v>44730.625</v>
      </c>
      <c r="B105" s="70" t="s">
        <v>161</v>
      </c>
      <c r="C105" s="118">
        <v>1.47</v>
      </c>
      <c r="D105" s="119"/>
      <c r="E105" s="120" t="s">
        <v>459</v>
      </c>
      <c r="F105" s="121"/>
      <c r="G105" s="121"/>
      <c r="H105" s="122"/>
      <c r="I105" s="123"/>
      <c r="J105" s="121"/>
      <c r="K105" s="121"/>
      <c r="L105" s="121"/>
      <c r="M105" s="121"/>
      <c r="N105" s="121"/>
      <c r="O105" s="124"/>
      <c r="P105" s="115">
        <f t="shared" si="1"/>
        <v>598.1401106</v>
      </c>
      <c r="Q105" s="116">
        <f t="shared" si="2"/>
        <v>-598.1401106</v>
      </c>
    </row>
    <row r="106" ht="15.75" customHeight="1">
      <c r="A106" s="117">
        <v>44743.84375</v>
      </c>
      <c r="B106" s="70" t="s">
        <v>168</v>
      </c>
      <c r="C106" s="118">
        <v>1.44</v>
      </c>
      <c r="D106" s="125">
        <f>C106*C107</f>
        <v>2.1312</v>
      </c>
      <c r="E106" s="120" t="s">
        <v>460</v>
      </c>
      <c r="F106" s="126">
        <v>53.0</v>
      </c>
      <c r="G106" s="126">
        <v>29.0</v>
      </c>
      <c r="H106" s="127">
        <f>G106/F106</f>
        <v>0.5471698113</v>
      </c>
      <c r="I106" s="128">
        <f>I104+L104</f>
        <v>12758.75476</v>
      </c>
      <c r="J106" s="129">
        <f>I106*0.025</f>
        <v>318.968869</v>
      </c>
      <c r="K106" s="129">
        <f>K104+J106</f>
        <v>14664.81245</v>
      </c>
      <c r="L106" s="129">
        <f>J106-(J106*2)</f>
        <v>-318.968869</v>
      </c>
      <c r="M106" s="130">
        <f>M105+L106</f>
        <v>-318.968869</v>
      </c>
      <c r="N106" s="131">
        <f>M106/K106</f>
        <v>-0.02175062722</v>
      </c>
      <c r="O106" s="132">
        <f>(10000+M106)/10000-100%</f>
        <v>-0.0318968869</v>
      </c>
      <c r="P106" s="115">
        <f t="shared" si="1"/>
        <v>598.1401106</v>
      </c>
      <c r="Q106" s="116">
        <f t="shared" si="2"/>
        <v>-917.1089796</v>
      </c>
    </row>
    <row r="107" ht="15.75" customHeight="1">
      <c r="A107" s="117">
        <v>44743.520833333336</v>
      </c>
      <c r="B107" s="70" t="s">
        <v>167</v>
      </c>
      <c r="C107" s="118">
        <v>1.48</v>
      </c>
      <c r="D107" s="119"/>
      <c r="E107" s="120" t="s">
        <v>459</v>
      </c>
      <c r="F107" s="121"/>
      <c r="G107" s="121"/>
      <c r="H107" s="122"/>
      <c r="I107" s="123"/>
      <c r="J107" s="121"/>
      <c r="K107" s="121"/>
      <c r="L107" s="121"/>
      <c r="M107" s="121"/>
      <c r="N107" s="121"/>
      <c r="O107" s="124"/>
      <c r="P107" s="115">
        <f t="shared" si="1"/>
        <v>598.1401106</v>
      </c>
      <c r="Q107" s="116">
        <f t="shared" si="2"/>
        <v>-598.1401106</v>
      </c>
    </row>
    <row r="108" ht="15.75" customHeight="1">
      <c r="A108" s="117">
        <v>44745.833333333336</v>
      </c>
      <c r="B108" s="70" t="s">
        <v>170</v>
      </c>
      <c r="C108" s="118">
        <v>1.61</v>
      </c>
      <c r="D108" s="125">
        <f>C108*C109</f>
        <v>2.7531</v>
      </c>
      <c r="E108" s="120" t="s">
        <v>459</v>
      </c>
      <c r="F108" s="126">
        <v>54.0</v>
      </c>
      <c r="G108" s="126">
        <f>G106+1</f>
        <v>30</v>
      </c>
      <c r="H108" s="127">
        <f>G108/F108</f>
        <v>0.5555555556</v>
      </c>
      <c r="I108" s="128">
        <f>I106+L106</f>
        <v>12439.78589</v>
      </c>
      <c r="J108" s="129">
        <f>I108*0.025</f>
        <v>310.9946473</v>
      </c>
      <c r="K108" s="129">
        <f>K106+J108</f>
        <v>14975.8071</v>
      </c>
      <c r="L108" s="129">
        <f>(D108-1)*J108</f>
        <v>545.2047161</v>
      </c>
      <c r="M108" s="130">
        <f>M107+L108</f>
        <v>545.2047161</v>
      </c>
      <c r="N108" s="131">
        <f>M108/K108</f>
        <v>0.03640569837</v>
      </c>
      <c r="O108" s="132">
        <f>(10000+M108)/10000-100%</f>
        <v>0.05452047161</v>
      </c>
      <c r="P108" s="115">
        <f t="shared" si="1"/>
        <v>598.1401106</v>
      </c>
      <c r="Q108" s="116">
        <f t="shared" si="2"/>
        <v>-52.93539441</v>
      </c>
    </row>
    <row r="109" ht="15.75" customHeight="1">
      <c r="A109" s="117">
        <v>44745.875</v>
      </c>
      <c r="B109" s="70" t="s">
        <v>171</v>
      </c>
      <c r="C109" s="118">
        <v>1.71</v>
      </c>
      <c r="D109" s="119"/>
      <c r="E109" s="120" t="s">
        <v>459</v>
      </c>
      <c r="F109" s="121"/>
      <c r="G109" s="121"/>
      <c r="H109" s="122"/>
      <c r="I109" s="123"/>
      <c r="J109" s="121"/>
      <c r="K109" s="121"/>
      <c r="L109" s="121"/>
      <c r="M109" s="121"/>
      <c r="N109" s="121"/>
      <c r="O109" s="124"/>
      <c r="P109" s="115">
        <f t="shared" si="1"/>
        <v>598.1401106</v>
      </c>
      <c r="Q109" s="116">
        <f t="shared" si="2"/>
        <v>-598.1401106</v>
      </c>
    </row>
    <row r="110" ht="15.75" customHeight="1">
      <c r="A110" s="117">
        <v>44747.479166666664</v>
      </c>
      <c r="B110" s="70" t="s">
        <v>172</v>
      </c>
      <c r="C110" s="118">
        <v>1.58</v>
      </c>
      <c r="D110" s="125">
        <f>C110*C111</f>
        <v>2.5438</v>
      </c>
      <c r="E110" s="120" t="s">
        <v>459</v>
      </c>
      <c r="F110" s="126">
        <v>55.0</v>
      </c>
      <c r="G110" s="126">
        <f>G108+1</f>
        <v>31</v>
      </c>
      <c r="H110" s="127">
        <f>G110/F110</f>
        <v>0.5636363636</v>
      </c>
      <c r="I110" s="128">
        <f>I108+L108</f>
        <v>12984.99061</v>
      </c>
      <c r="J110" s="129">
        <f>I110*0.025</f>
        <v>324.6247652</v>
      </c>
      <c r="K110" s="129">
        <f>K108+J110</f>
        <v>15300.43187</v>
      </c>
      <c r="L110" s="129">
        <f>(D110-1)*J110</f>
        <v>501.1557125</v>
      </c>
      <c r="M110" s="130">
        <f>M109+L110</f>
        <v>501.1557125</v>
      </c>
      <c r="N110" s="131">
        <f>M110/K110</f>
        <v>0.03275435078</v>
      </c>
      <c r="O110" s="132">
        <f>(10000+M110)/10000-100%</f>
        <v>0.05011557125</v>
      </c>
      <c r="P110" s="115">
        <f t="shared" si="1"/>
        <v>598.1401106</v>
      </c>
      <c r="Q110" s="116">
        <f t="shared" si="2"/>
        <v>-96.98439807</v>
      </c>
    </row>
    <row r="111" ht="15.75" customHeight="1">
      <c r="A111" s="117">
        <v>44747.96875</v>
      </c>
      <c r="B111" s="70" t="s">
        <v>173</v>
      </c>
      <c r="C111" s="118">
        <v>1.61</v>
      </c>
      <c r="D111" s="119"/>
      <c r="E111" s="120" t="s">
        <v>459</v>
      </c>
      <c r="F111" s="121"/>
      <c r="G111" s="121"/>
      <c r="H111" s="122"/>
      <c r="I111" s="123"/>
      <c r="J111" s="121"/>
      <c r="K111" s="121"/>
      <c r="L111" s="121"/>
      <c r="M111" s="121"/>
      <c r="N111" s="121"/>
      <c r="O111" s="124"/>
      <c r="P111" s="115">
        <f t="shared" si="1"/>
        <v>598.1401106</v>
      </c>
      <c r="Q111" s="116">
        <f t="shared" si="2"/>
        <v>-598.1401106</v>
      </c>
    </row>
    <row r="112" ht="15.75" customHeight="1">
      <c r="A112" s="117">
        <v>44751.708333333336</v>
      </c>
      <c r="B112" s="70" t="s">
        <v>177</v>
      </c>
      <c r="C112" s="118">
        <v>1.32</v>
      </c>
      <c r="D112" s="125">
        <f>C112*C113</f>
        <v>1.7556</v>
      </c>
      <c r="E112" s="120" t="s">
        <v>459</v>
      </c>
      <c r="F112" s="126">
        <v>56.0</v>
      </c>
      <c r="G112" s="126">
        <f>G110+1</f>
        <v>32</v>
      </c>
      <c r="H112" s="127">
        <f>G112/F112</f>
        <v>0.5714285714</v>
      </c>
      <c r="I112" s="128">
        <f>I110+L110</f>
        <v>13486.14632</v>
      </c>
      <c r="J112" s="129">
        <f>I112*0.025</f>
        <v>337.153658</v>
      </c>
      <c r="K112" s="129">
        <f>K110+J112</f>
        <v>15637.58553</v>
      </c>
      <c r="L112" s="129">
        <f>(D112-1)*J112</f>
        <v>254.753304</v>
      </c>
      <c r="M112" s="130">
        <f>M111+L112</f>
        <v>254.753304</v>
      </c>
      <c r="N112" s="131">
        <f>M112/K112</f>
        <v>0.01629108941</v>
      </c>
      <c r="O112" s="132">
        <f>(10000+M112)/10000-100%</f>
        <v>0.0254753304</v>
      </c>
      <c r="P112" s="115">
        <f t="shared" si="1"/>
        <v>598.1401106</v>
      </c>
      <c r="Q112" s="116">
        <f t="shared" si="2"/>
        <v>-343.3868066</v>
      </c>
    </row>
    <row r="113" ht="15.75" customHeight="1">
      <c r="A113" s="117">
        <v>44751.625</v>
      </c>
      <c r="B113" s="70" t="s">
        <v>176</v>
      </c>
      <c r="C113" s="118">
        <v>1.33</v>
      </c>
      <c r="D113" s="119"/>
      <c r="E113" s="120" t="s">
        <v>459</v>
      </c>
      <c r="F113" s="121"/>
      <c r="G113" s="121"/>
      <c r="H113" s="122"/>
      <c r="I113" s="123"/>
      <c r="J113" s="121"/>
      <c r="K113" s="121"/>
      <c r="L113" s="121"/>
      <c r="M113" s="121"/>
      <c r="N113" s="121"/>
      <c r="O113" s="124"/>
      <c r="P113" s="115">
        <f t="shared" si="1"/>
        <v>598.1401106</v>
      </c>
      <c r="Q113" s="116">
        <f t="shared" si="2"/>
        <v>-598.1401106</v>
      </c>
    </row>
    <row r="114" ht="15.75" customHeight="1">
      <c r="A114" s="117">
        <v>44751.458333333336</v>
      </c>
      <c r="B114" s="70" t="s">
        <v>175</v>
      </c>
      <c r="C114" s="118">
        <v>1.41</v>
      </c>
      <c r="D114" s="125">
        <f>C114*C115</f>
        <v>2.6367</v>
      </c>
      <c r="E114" s="120" t="s">
        <v>459</v>
      </c>
      <c r="F114" s="126">
        <v>57.0</v>
      </c>
      <c r="G114" s="126">
        <f>G112+1</f>
        <v>33</v>
      </c>
      <c r="H114" s="127">
        <f>G114/F114</f>
        <v>0.5789473684</v>
      </c>
      <c r="I114" s="128">
        <f>I112+L112</f>
        <v>13740.89962</v>
      </c>
      <c r="J114" s="129">
        <f>I114*0.025</f>
        <v>343.5224906</v>
      </c>
      <c r="K114" s="129">
        <f>K112+J114</f>
        <v>15981.10802</v>
      </c>
      <c r="L114" s="129">
        <f>(D114-1)*J114</f>
        <v>562.2432604</v>
      </c>
      <c r="M114" s="130">
        <f>M113+L114</f>
        <v>562.2432604</v>
      </c>
      <c r="N114" s="131">
        <f>M114/K114</f>
        <v>0.03518174458</v>
      </c>
      <c r="O114" s="132">
        <f>(10000+M114)/10000-100%</f>
        <v>0.05622432604</v>
      </c>
      <c r="P114" s="115">
        <f t="shared" si="1"/>
        <v>598.1401106</v>
      </c>
      <c r="Q114" s="116">
        <f t="shared" si="2"/>
        <v>-35.8968502</v>
      </c>
    </row>
    <row r="115" ht="15.75" customHeight="1">
      <c r="A115" s="117">
        <v>44752.020833333336</v>
      </c>
      <c r="B115" s="70" t="s">
        <v>178</v>
      </c>
      <c r="C115" s="118">
        <v>1.87</v>
      </c>
      <c r="D115" s="119"/>
      <c r="E115" s="120" t="s">
        <v>459</v>
      </c>
      <c r="F115" s="121"/>
      <c r="G115" s="121"/>
      <c r="H115" s="122"/>
      <c r="I115" s="123"/>
      <c r="J115" s="121"/>
      <c r="K115" s="121"/>
      <c r="L115" s="121"/>
      <c r="M115" s="121"/>
      <c r="N115" s="121"/>
      <c r="O115" s="124"/>
      <c r="P115" s="115">
        <f t="shared" si="1"/>
        <v>598.1401106</v>
      </c>
      <c r="Q115" s="116">
        <f t="shared" si="2"/>
        <v>-598.1401106</v>
      </c>
    </row>
    <row r="116" ht="15.75" customHeight="1">
      <c r="A116" s="117">
        <v>44753.041666666664</v>
      </c>
      <c r="B116" s="70" t="s">
        <v>180</v>
      </c>
      <c r="C116" s="118">
        <v>1.49</v>
      </c>
      <c r="D116" s="125">
        <f>C116*C117</f>
        <v>2.3542</v>
      </c>
      <c r="E116" s="120" t="s">
        <v>460</v>
      </c>
      <c r="F116" s="126">
        <v>58.0</v>
      </c>
      <c r="G116" s="126">
        <v>33.0</v>
      </c>
      <c r="H116" s="127">
        <f>G116/F116</f>
        <v>0.5689655172</v>
      </c>
      <c r="I116" s="128">
        <f>I114+L114</f>
        <v>14303.14288</v>
      </c>
      <c r="J116" s="129">
        <f>I116*0.025</f>
        <v>357.5785721</v>
      </c>
      <c r="K116" s="129">
        <f>K114+J116</f>
        <v>16338.68659</v>
      </c>
      <c r="L116" s="129">
        <f>J116-(J116*2)</f>
        <v>-357.5785721</v>
      </c>
      <c r="M116" s="130">
        <f>M115+L116</f>
        <v>-357.5785721</v>
      </c>
      <c r="N116" s="131">
        <f>M116/K116</f>
        <v>-0.0218853927</v>
      </c>
      <c r="O116" s="132">
        <f>(10000+M116)/10000-100%</f>
        <v>-0.03575785721</v>
      </c>
      <c r="P116" s="115">
        <f t="shared" si="1"/>
        <v>598.1401106</v>
      </c>
      <c r="Q116" s="116">
        <f t="shared" si="2"/>
        <v>-955.7186827</v>
      </c>
    </row>
    <row r="117" ht="15.75" customHeight="1">
      <c r="A117" s="117">
        <v>44752.791666666664</v>
      </c>
      <c r="B117" s="70" t="s">
        <v>179</v>
      </c>
      <c r="C117" s="118">
        <v>1.58</v>
      </c>
      <c r="D117" s="119"/>
      <c r="E117" s="120" t="s">
        <v>459</v>
      </c>
      <c r="F117" s="121"/>
      <c r="G117" s="121"/>
      <c r="H117" s="122"/>
      <c r="I117" s="123"/>
      <c r="J117" s="121"/>
      <c r="K117" s="121"/>
      <c r="L117" s="121"/>
      <c r="M117" s="121"/>
      <c r="N117" s="121"/>
      <c r="O117" s="124"/>
      <c r="P117" s="115">
        <f t="shared" si="1"/>
        <v>598.1401106</v>
      </c>
      <c r="Q117" s="116">
        <f t="shared" si="2"/>
        <v>-598.1401106</v>
      </c>
    </row>
    <row r="118" ht="15.75" customHeight="1">
      <c r="A118" s="117">
        <v>44761.84375</v>
      </c>
      <c r="B118" s="70" t="s">
        <v>185</v>
      </c>
      <c r="C118" s="118">
        <v>1.55</v>
      </c>
      <c r="D118" s="125">
        <f>C118*C119</f>
        <v>2.449</v>
      </c>
      <c r="E118" s="120" t="s">
        <v>460</v>
      </c>
      <c r="F118" s="126">
        <v>59.0</v>
      </c>
      <c r="G118" s="126">
        <v>33.0</v>
      </c>
      <c r="H118" s="127">
        <f>G118/F118</f>
        <v>0.5593220339</v>
      </c>
      <c r="I118" s="128">
        <f>I116+L116</f>
        <v>13945.56431</v>
      </c>
      <c r="J118" s="129">
        <f>I118*0.025</f>
        <v>348.6391078</v>
      </c>
      <c r="K118" s="129">
        <f>K116+J118</f>
        <v>16687.3257</v>
      </c>
      <c r="L118" s="129">
        <f>J118-(J118*2)</f>
        <v>-348.6391078</v>
      </c>
      <c r="M118" s="130">
        <f>M117+L118</f>
        <v>-348.6391078</v>
      </c>
      <c r="N118" s="131">
        <f>M118/K118</f>
        <v>-0.0208924494</v>
      </c>
      <c r="O118" s="132">
        <f>(10000+M118)/10000-100%</f>
        <v>-0.03486391078</v>
      </c>
      <c r="P118" s="115">
        <f t="shared" si="1"/>
        <v>598.1401106</v>
      </c>
      <c r="Q118" s="116">
        <f t="shared" si="2"/>
        <v>-946.7792184</v>
      </c>
    </row>
    <row r="119" ht="15.75" customHeight="1">
      <c r="A119" s="117">
        <v>44761.958333333336</v>
      </c>
      <c r="B119" s="70" t="s">
        <v>186</v>
      </c>
      <c r="C119" s="118">
        <v>1.58</v>
      </c>
      <c r="D119" s="119"/>
      <c r="E119" s="120" t="s">
        <v>460</v>
      </c>
      <c r="F119" s="121"/>
      <c r="G119" s="121"/>
      <c r="H119" s="122"/>
      <c r="I119" s="123"/>
      <c r="J119" s="121"/>
      <c r="K119" s="121"/>
      <c r="L119" s="121"/>
      <c r="M119" s="121"/>
      <c r="N119" s="121"/>
      <c r="O119" s="124"/>
      <c r="P119" s="115">
        <f t="shared" si="1"/>
        <v>598.1401106</v>
      </c>
      <c r="Q119" s="116">
        <f t="shared" si="2"/>
        <v>-598.1401106</v>
      </c>
    </row>
    <row r="120" ht="15.75" customHeight="1">
      <c r="A120" s="117">
        <v>44763.8125</v>
      </c>
      <c r="B120" s="70" t="s">
        <v>189</v>
      </c>
      <c r="C120" s="118">
        <v>1.34</v>
      </c>
      <c r="D120" s="125">
        <f>C120*C121</f>
        <v>2.01</v>
      </c>
      <c r="E120" s="120" t="s">
        <v>459</v>
      </c>
      <c r="F120" s="126">
        <v>60.0</v>
      </c>
      <c r="G120" s="126">
        <f>G118+1</f>
        <v>34</v>
      </c>
      <c r="H120" s="127">
        <f>G120/F120</f>
        <v>0.5666666667</v>
      </c>
      <c r="I120" s="128">
        <f>I118+L118</f>
        <v>13596.9252</v>
      </c>
      <c r="J120" s="129">
        <f>I120*0.025</f>
        <v>339.9231301</v>
      </c>
      <c r="K120" s="129">
        <f>K118+J120</f>
        <v>17027.24883</v>
      </c>
      <c r="L120" s="129">
        <f>(D120-1)*J120</f>
        <v>343.3223614</v>
      </c>
      <c r="M120" s="130">
        <f>M119+L120</f>
        <v>343.3223614</v>
      </c>
      <c r="N120" s="131">
        <f>M120/K120</f>
        <v>0.02016311413</v>
      </c>
      <c r="O120" s="132">
        <f>(10000+M120)/10000-100%</f>
        <v>0.03433223614</v>
      </c>
      <c r="P120" s="115">
        <f t="shared" si="1"/>
        <v>598.1401106</v>
      </c>
      <c r="Q120" s="116">
        <f t="shared" si="2"/>
        <v>-254.8177492</v>
      </c>
    </row>
    <row r="121" ht="15.75" customHeight="1">
      <c r="A121" s="117">
        <v>44764.0625</v>
      </c>
      <c r="B121" s="70" t="s">
        <v>190</v>
      </c>
      <c r="C121" s="118">
        <v>1.5</v>
      </c>
      <c r="D121" s="119"/>
      <c r="E121" s="120" t="s">
        <v>459</v>
      </c>
      <c r="F121" s="121"/>
      <c r="G121" s="121"/>
      <c r="H121" s="122"/>
      <c r="I121" s="123"/>
      <c r="J121" s="121"/>
      <c r="K121" s="121"/>
      <c r="L121" s="121"/>
      <c r="M121" s="121"/>
      <c r="N121" s="121"/>
      <c r="O121" s="124"/>
      <c r="P121" s="115">
        <f t="shared" si="1"/>
        <v>598.1401106</v>
      </c>
      <c r="Q121" s="116">
        <f t="shared" si="2"/>
        <v>-598.1401106</v>
      </c>
    </row>
    <row r="122" ht="15.75" customHeight="1">
      <c r="A122" s="117">
        <v>44765.90277777778</v>
      </c>
      <c r="B122" s="70" t="s">
        <v>192</v>
      </c>
      <c r="C122" s="118">
        <v>1.54</v>
      </c>
      <c r="D122" s="125">
        <f>C122*C123</f>
        <v>2.8028</v>
      </c>
      <c r="E122" s="120" t="s">
        <v>459</v>
      </c>
      <c r="F122" s="126">
        <v>61.0</v>
      </c>
      <c r="G122" s="126">
        <f>G120+1</f>
        <v>35</v>
      </c>
      <c r="H122" s="127">
        <f>G122/F122</f>
        <v>0.5737704918</v>
      </c>
      <c r="I122" s="128">
        <f>I120+L120</f>
        <v>13940.24757</v>
      </c>
      <c r="J122" s="129">
        <f>I122*0.025</f>
        <v>348.5061891</v>
      </c>
      <c r="K122" s="129">
        <f>K120+J122</f>
        <v>17375.75502</v>
      </c>
      <c r="L122" s="129">
        <f>(D122-1)*J122</f>
        <v>628.2869578</v>
      </c>
      <c r="M122" s="130">
        <f>M121+L122</f>
        <v>628.2869578</v>
      </c>
      <c r="N122" s="131">
        <f>M122/K122</f>
        <v>0.0361588292</v>
      </c>
      <c r="O122" s="132">
        <f>(10000+M122)/10000-100%</f>
        <v>0.06282869578</v>
      </c>
      <c r="P122" s="115">
        <f t="shared" si="1"/>
        <v>628.2869578</v>
      </c>
      <c r="Q122" s="116">
        <f t="shared" si="2"/>
        <v>0</v>
      </c>
    </row>
    <row r="123" ht="15.75" customHeight="1">
      <c r="A123" s="117">
        <v>44765.927083333336</v>
      </c>
      <c r="B123" s="70" t="s">
        <v>193</v>
      </c>
      <c r="C123" s="118">
        <v>1.82</v>
      </c>
      <c r="D123" s="119"/>
      <c r="E123" s="120" t="s">
        <v>459</v>
      </c>
      <c r="F123" s="121"/>
      <c r="G123" s="121"/>
      <c r="H123" s="122"/>
      <c r="I123" s="123"/>
      <c r="J123" s="121"/>
      <c r="K123" s="121"/>
      <c r="L123" s="121"/>
      <c r="M123" s="121"/>
      <c r="N123" s="121"/>
      <c r="O123" s="124"/>
      <c r="P123" s="115">
        <f t="shared" si="1"/>
        <v>628.2869578</v>
      </c>
      <c r="Q123" s="116">
        <f t="shared" si="2"/>
        <v>-628.2869578</v>
      </c>
    </row>
    <row r="124" ht="15.75" customHeight="1">
      <c r="A124" s="117">
        <v>44773.020833333336</v>
      </c>
      <c r="B124" s="70" t="s">
        <v>199</v>
      </c>
      <c r="C124" s="118">
        <v>1.37</v>
      </c>
      <c r="D124" s="125">
        <f>C124*C125</f>
        <v>2.0139</v>
      </c>
      <c r="E124" s="120" t="s">
        <v>459</v>
      </c>
      <c r="F124" s="126">
        <v>62.0</v>
      </c>
      <c r="G124" s="126">
        <f>G122+1</f>
        <v>36</v>
      </c>
      <c r="H124" s="127">
        <f>G124/F124</f>
        <v>0.5806451613</v>
      </c>
      <c r="I124" s="128">
        <f>I122+L122</f>
        <v>14568.53452</v>
      </c>
      <c r="J124" s="129">
        <f>I124*0.025</f>
        <v>364.2133631</v>
      </c>
      <c r="K124" s="129">
        <f>K122+J124</f>
        <v>17739.96838</v>
      </c>
      <c r="L124" s="129">
        <f>(D124-1)*J124</f>
        <v>369.2759288</v>
      </c>
      <c r="M124" s="130">
        <f>M123+L124</f>
        <v>369.2759288</v>
      </c>
      <c r="N124" s="131">
        <f>M124/K124</f>
        <v>0.02081604211</v>
      </c>
      <c r="O124" s="132">
        <f>(10000+M124)/10000-100%</f>
        <v>0.03692759288</v>
      </c>
      <c r="P124" s="115">
        <f t="shared" si="1"/>
        <v>628.2869578</v>
      </c>
      <c r="Q124" s="116">
        <f t="shared" si="2"/>
        <v>-259.011029</v>
      </c>
    </row>
    <row r="125" ht="15.75" customHeight="1">
      <c r="A125" s="117">
        <v>44772.979166666664</v>
      </c>
      <c r="B125" s="70" t="s">
        <v>198</v>
      </c>
      <c r="C125" s="118">
        <v>1.47</v>
      </c>
      <c r="D125" s="119"/>
      <c r="E125" s="120" t="s">
        <v>459</v>
      </c>
      <c r="F125" s="121"/>
      <c r="G125" s="121"/>
      <c r="H125" s="122"/>
      <c r="I125" s="123"/>
      <c r="J125" s="121"/>
      <c r="K125" s="121"/>
      <c r="L125" s="121"/>
      <c r="M125" s="121"/>
      <c r="N125" s="121"/>
      <c r="O125" s="124"/>
      <c r="P125" s="115">
        <f t="shared" si="1"/>
        <v>628.2869578</v>
      </c>
      <c r="Q125" s="116">
        <f t="shared" si="2"/>
        <v>-628.2869578</v>
      </c>
    </row>
    <row r="126" ht="15.75" customHeight="1">
      <c r="A126" s="117">
        <v>44773.875</v>
      </c>
      <c r="B126" s="70" t="s">
        <v>201</v>
      </c>
      <c r="C126" s="118">
        <v>1.27</v>
      </c>
      <c r="D126" s="125">
        <f>C126*C127</f>
        <v>1.6383</v>
      </c>
      <c r="E126" s="120" t="s">
        <v>459</v>
      </c>
      <c r="F126" s="126">
        <v>63.0</v>
      </c>
      <c r="G126" s="126">
        <v>36.0</v>
      </c>
      <c r="H126" s="127">
        <f>G126/F126</f>
        <v>0.5714285714</v>
      </c>
      <c r="I126" s="128">
        <f>I124+L124</f>
        <v>14937.81045</v>
      </c>
      <c r="J126" s="129">
        <f>I126*0.025</f>
        <v>373.4452613</v>
      </c>
      <c r="K126" s="129">
        <f>K124+J126</f>
        <v>18113.41364</v>
      </c>
      <c r="L126" s="129">
        <f>J126-(J126*2)</f>
        <v>-373.4452613</v>
      </c>
      <c r="M126" s="130">
        <f>M125+L126</f>
        <v>-373.4452613</v>
      </c>
      <c r="N126" s="131">
        <f>M126/K126</f>
        <v>-0.02061705589</v>
      </c>
      <c r="O126" s="132">
        <f>(10000+M126)/10000-100%</f>
        <v>-0.03734452613</v>
      </c>
      <c r="P126" s="115">
        <f t="shared" si="1"/>
        <v>628.2869578</v>
      </c>
      <c r="Q126" s="116">
        <f t="shared" si="2"/>
        <v>-1001.732219</v>
      </c>
    </row>
    <row r="127" ht="15.75" customHeight="1">
      <c r="A127" s="117">
        <v>44774.020833333336</v>
      </c>
      <c r="B127" s="70" t="s">
        <v>202</v>
      </c>
      <c r="C127" s="118">
        <v>1.29</v>
      </c>
      <c r="D127" s="119"/>
      <c r="E127" s="120" t="s">
        <v>460</v>
      </c>
      <c r="F127" s="121"/>
      <c r="G127" s="121"/>
      <c r="H127" s="122"/>
      <c r="I127" s="123"/>
      <c r="J127" s="121"/>
      <c r="K127" s="121"/>
      <c r="L127" s="121"/>
      <c r="M127" s="121"/>
      <c r="N127" s="121"/>
      <c r="O127" s="124"/>
      <c r="P127" s="115">
        <f t="shared" si="1"/>
        <v>628.2869578</v>
      </c>
      <c r="Q127" s="116">
        <f t="shared" si="2"/>
        <v>-628.2869578</v>
      </c>
    </row>
    <row r="128" ht="15.75" customHeight="1">
      <c r="A128" s="117">
        <v>44773.604166666664</v>
      </c>
      <c r="B128" s="70" t="s">
        <v>200</v>
      </c>
      <c r="C128" s="118">
        <v>1.64</v>
      </c>
      <c r="D128" s="125">
        <f>C128*C129</f>
        <v>3.0504</v>
      </c>
      <c r="E128" s="120" t="s">
        <v>459</v>
      </c>
      <c r="F128" s="126">
        <v>64.0</v>
      </c>
      <c r="G128" s="126">
        <f>G126+1</f>
        <v>37</v>
      </c>
      <c r="H128" s="127">
        <f>G128/F128</f>
        <v>0.578125</v>
      </c>
      <c r="I128" s="128">
        <f>I126+L126</f>
        <v>14564.36519</v>
      </c>
      <c r="J128" s="129">
        <f>I128*0.025</f>
        <v>364.1091298</v>
      </c>
      <c r="K128" s="129">
        <f>K126+J128</f>
        <v>18477.52277</v>
      </c>
      <c r="L128" s="129">
        <f>(D128-1)*J128</f>
        <v>746.5693597</v>
      </c>
      <c r="M128" s="130">
        <f>M127+L128</f>
        <v>746.5693597</v>
      </c>
      <c r="N128" s="131">
        <f>M128/K128</f>
        <v>0.04040419103</v>
      </c>
      <c r="O128" s="132">
        <f>(10000+M128)/10000-100%</f>
        <v>0.07465693597</v>
      </c>
      <c r="P128" s="115">
        <f t="shared" si="1"/>
        <v>746.5693597</v>
      </c>
      <c r="Q128" s="116">
        <f t="shared" si="2"/>
        <v>0</v>
      </c>
    </row>
    <row r="129" ht="15.75" customHeight="1">
      <c r="A129" s="117">
        <v>44774.020833333336</v>
      </c>
      <c r="B129" s="70" t="s">
        <v>203</v>
      </c>
      <c r="C129" s="118">
        <v>1.86</v>
      </c>
      <c r="D129" s="119"/>
      <c r="E129" s="120" t="s">
        <v>459</v>
      </c>
      <c r="F129" s="121"/>
      <c r="G129" s="121"/>
      <c r="H129" s="122"/>
      <c r="I129" s="123"/>
      <c r="J129" s="121"/>
      <c r="K129" s="121"/>
      <c r="L129" s="121"/>
      <c r="M129" s="121"/>
      <c r="N129" s="121"/>
      <c r="O129" s="124"/>
      <c r="P129" s="115">
        <f t="shared" si="1"/>
        <v>746.5693597</v>
      </c>
      <c r="Q129" s="116">
        <f t="shared" si="2"/>
        <v>-746.5693597</v>
      </c>
    </row>
    <row r="130" ht="15.75" customHeight="1">
      <c r="A130" s="117">
        <v>44779.625</v>
      </c>
      <c r="B130" s="70" t="s">
        <v>205</v>
      </c>
      <c r="C130" s="118">
        <v>1.26</v>
      </c>
      <c r="D130" s="125">
        <f>C130*C131</f>
        <v>1.9908</v>
      </c>
      <c r="E130" s="120" t="s">
        <v>459</v>
      </c>
      <c r="F130" s="126">
        <v>65.0</v>
      </c>
      <c r="G130" s="126">
        <f>G128+1</f>
        <v>38</v>
      </c>
      <c r="H130" s="127">
        <f>G130/F130</f>
        <v>0.5846153846</v>
      </c>
      <c r="I130" s="128">
        <f>I128+L128</f>
        <v>15310.93455</v>
      </c>
      <c r="J130" s="129">
        <f>I130*0.025</f>
        <v>382.7733638</v>
      </c>
      <c r="K130" s="129">
        <f>K128+J130</f>
        <v>18860.29613</v>
      </c>
      <c r="L130" s="129">
        <f>(D130-1)*J130</f>
        <v>379.2518488</v>
      </c>
      <c r="M130" s="130">
        <f>M129+L130</f>
        <v>379.2518488</v>
      </c>
      <c r="N130" s="131">
        <f>M130/K130</f>
        <v>0.02010847794</v>
      </c>
      <c r="O130" s="132">
        <f>(10000+M130)/10000-100%</f>
        <v>0.03792518488</v>
      </c>
      <c r="P130" s="115">
        <f t="shared" si="1"/>
        <v>746.5693597</v>
      </c>
      <c r="Q130" s="116">
        <f t="shared" si="2"/>
        <v>-367.3175109</v>
      </c>
    </row>
    <row r="131" ht="15.75" customHeight="1">
      <c r="A131" s="117">
        <v>44779.6875</v>
      </c>
      <c r="B131" s="70" t="s">
        <v>206</v>
      </c>
      <c r="C131" s="118">
        <v>1.58</v>
      </c>
      <c r="D131" s="119"/>
      <c r="E131" s="120" t="s">
        <v>459</v>
      </c>
      <c r="F131" s="121"/>
      <c r="G131" s="121"/>
      <c r="H131" s="122"/>
      <c r="I131" s="123"/>
      <c r="J131" s="121"/>
      <c r="K131" s="121"/>
      <c r="L131" s="121"/>
      <c r="M131" s="121"/>
      <c r="N131" s="121"/>
      <c r="O131" s="124"/>
      <c r="P131" s="115">
        <f t="shared" si="1"/>
        <v>746.5693597</v>
      </c>
      <c r="Q131" s="116">
        <f t="shared" si="2"/>
        <v>-746.5693597</v>
      </c>
    </row>
    <row r="132" ht="15.75" customHeight="1">
      <c r="A132" s="117">
        <v>44780.67013888889</v>
      </c>
      <c r="B132" s="70" t="s">
        <v>78</v>
      </c>
      <c r="C132" s="118">
        <v>1.35</v>
      </c>
      <c r="D132" s="125">
        <f>C132*C133</f>
        <v>2.0655</v>
      </c>
      <c r="E132" s="120" t="s">
        <v>460</v>
      </c>
      <c r="F132" s="126">
        <v>66.0</v>
      </c>
      <c r="G132" s="126">
        <v>38.0</v>
      </c>
      <c r="H132" s="127">
        <f>G132/F132</f>
        <v>0.5757575758</v>
      </c>
      <c r="I132" s="128">
        <f>I130+L130</f>
        <v>15690.1864</v>
      </c>
      <c r="J132" s="129">
        <f>I132*0.025</f>
        <v>392.25466</v>
      </c>
      <c r="K132" s="129">
        <f>K130+J132</f>
        <v>19252.55079</v>
      </c>
      <c r="L132" s="129">
        <f>J132-(J132*2)</f>
        <v>-392.25466</v>
      </c>
      <c r="M132" s="130">
        <f>M131+L132</f>
        <v>-392.25466</v>
      </c>
      <c r="N132" s="131">
        <f>M132/K132</f>
        <v>-0.0203741657</v>
      </c>
      <c r="O132" s="132">
        <f>(10000+M132)/10000-100%</f>
        <v>-0.039225466</v>
      </c>
      <c r="P132" s="115">
        <f t="shared" si="1"/>
        <v>746.5693597</v>
      </c>
      <c r="Q132" s="116">
        <f t="shared" si="2"/>
        <v>-1138.82402</v>
      </c>
    </row>
    <row r="133" ht="15.75" customHeight="1">
      <c r="A133" s="117">
        <v>44781.020833333336</v>
      </c>
      <c r="B133" s="70" t="s">
        <v>207</v>
      </c>
      <c r="C133" s="118">
        <v>1.53</v>
      </c>
      <c r="D133" s="119"/>
      <c r="E133" s="120" t="s">
        <v>460</v>
      </c>
      <c r="F133" s="121"/>
      <c r="G133" s="121"/>
      <c r="H133" s="122"/>
      <c r="I133" s="123"/>
      <c r="J133" s="121"/>
      <c r="K133" s="121"/>
      <c r="L133" s="121"/>
      <c r="M133" s="121"/>
      <c r="N133" s="121"/>
      <c r="O133" s="124"/>
      <c r="P133" s="115">
        <f t="shared" si="1"/>
        <v>746.5693597</v>
      </c>
      <c r="Q133" s="116">
        <f t="shared" si="2"/>
        <v>-746.5693597</v>
      </c>
    </row>
    <row r="134" ht="15.75" customHeight="1">
      <c r="A134" s="117">
        <v>44787.020833333336</v>
      </c>
      <c r="B134" s="70" t="s">
        <v>216</v>
      </c>
      <c r="C134" s="118">
        <v>1.47</v>
      </c>
      <c r="D134" s="125">
        <f>C134*C135</f>
        <v>2.3373</v>
      </c>
      <c r="E134" s="120" t="s">
        <v>459</v>
      </c>
      <c r="F134" s="126">
        <v>67.0</v>
      </c>
      <c r="G134" s="126">
        <f>G132+1</f>
        <v>39</v>
      </c>
      <c r="H134" s="127">
        <f>G134/F134</f>
        <v>0.5820895522</v>
      </c>
      <c r="I134" s="128">
        <f>I132+L132</f>
        <v>15297.93174</v>
      </c>
      <c r="J134" s="129">
        <f>I134*0.025</f>
        <v>382.4482935</v>
      </c>
      <c r="K134" s="129">
        <f>K132+J134</f>
        <v>19634.99909</v>
      </c>
      <c r="L134" s="129">
        <f>(D134-1)*J134</f>
        <v>511.4481029</v>
      </c>
      <c r="M134" s="130">
        <f>M133+L134</f>
        <v>511.4481029</v>
      </c>
      <c r="N134" s="131">
        <f>M134/K134</f>
        <v>0.02604777829</v>
      </c>
      <c r="O134" s="132">
        <f>(10000+M134)/10000-100%</f>
        <v>0.05114481029</v>
      </c>
      <c r="P134" s="115">
        <f t="shared" si="1"/>
        <v>746.5693597</v>
      </c>
      <c r="Q134" s="116">
        <f t="shared" si="2"/>
        <v>-235.1212568</v>
      </c>
    </row>
    <row r="135" ht="15.75" customHeight="1">
      <c r="A135" s="117">
        <v>44787.020833333336</v>
      </c>
      <c r="B135" s="70" t="s">
        <v>217</v>
      </c>
      <c r="C135" s="118">
        <v>1.59</v>
      </c>
      <c r="D135" s="119"/>
      <c r="E135" s="120" t="s">
        <v>459</v>
      </c>
      <c r="F135" s="121"/>
      <c r="G135" s="121"/>
      <c r="H135" s="122"/>
      <c r="I135" s="123"/>
      <c r="J135" s="121"/>
      <c r="K135" s="121"/>
      <c r="L135" s="121"/>
      <c r="M135" s="121"/>
      <c r="N135" s="121"/>
      <c r="O135" s="124"/>
      <c r="P135" s="115">
        <f t="shared" si="1"/>
        <v>746.5693597</v>
      </c>
      <c r="Q135" s="116">
        <f t="shared" si="2"/>
        <v>-746.5693597</v>
      </c>
    </row>
    <row r="136" ht="15.75" customHeight="1">
      <c r="A136" s="117">
        <v>44787.020833333336</v>
      </c>
      <c r="B136" s="70" t="s">
        <v>218</v>
      </c>
      <c r="C136" s="118">
        <v>1.72</v>
      </c>
      <c r="D136" s="125">
        <f>C136*C137</f>
        <v>3.096</v>
      </c>
      <c r="E136" s="120" t="s">
        <v>460</v>
      </c>
      <c r="F136" s="126">
        <v>68.0</v>
      </c>
      <c r="G136" s="126">
        <v>39.0</v>
      </c>
      <c r="H136" s="127">
        <f>G136/F136</f>
        <v>0.5735294118</v>
      </c>
      <c r="I136" s="128">
        <f>I134+L134</f>
        <v>15809.37984</v>
      </c>
      <c r="J136" s="129">
        <f>I136*0.025</f>
        <v>395.2344961</v>
      </c>
      <c r="K136" s="129">
        <f>K134+J136</f>
        <v>20030.23358</v>
      </c>
      <c r="L136" s="129">
        <f>J136-(J136*2)</f>
        <v>-395.2344961</v>
      </c>
      <c r="M136" s="130">
        <f>M135+L136</f>
        <v>-395.2344961</v>
      </c>
      <c r="N136" s="131">
        <f>M136/K136</f>
        <v>-0.01973189651</v>
      </c>
      <c r="O136" s="132">
        <f>(10000+M136)/10000-100%</f>
        <v>-0.03952344961</v>
      </c>
      <c r="P136" s="115">
        <f t="shared" si="1"/>
        <v>746.5693597</v>
      </c>
      <c r="Q136" s="116">
        <f t="shared" si="2"/>
        <v>-1141.803856</v>
      </c>
    </row>
    <row r="137" ht="15.75" customHeight="1">
      <c r="A137" s="117">
        <v>44786.541666666664</v>
      </c>
      <c r="B137" s="70" t="s">
        <v>212</v>
      </c>
      <c r="C137" s="118">
        <v>1.8</v>
      </c>
      <c r="D137" s="119"/>
      <c r="E137" s="120" t="s">
        <v>459</v>
      </c>
      <c r="F137" s="121"/>
      <c r="G137" s="121"/>
      <c r="H137" s="122"/>
      <c r="I137" s="123"/>
      <c r="J137" s="121"/>
      <c r="K137" s="121"/>
      <c r="L137" s="121"/>
      <c r="M137" s="121"/>
      <c r="N137" s="121"/>
      <c r="O137" s="124"/>
      <c r="P137" s="115">
        <f t="shared" si="1"/>
        <v>746.5693597</v>
      </c>
      <c r="Q137" s="116">
        <f t="shared" si="2"/>
        <v>-746.5693597</v>
      </c>
    </row>
    <row r="138" ht="15.75" customHeight="1">
      <c r="A138" s="117">
        <v>44786.625</v>
      </c>
      <c r="B138" s="70" t="s">
        <v>213</v>
      </c>
      <c r="C138" s="118">
        <v>1.86</v>
      </c>
      <c r="D138" s="125">
        <f>C138*C139</f>
        <v>3.5154</v>
      </c>
      <c r="E138" s="120" t="s">
        <v>459</v>
      </c>
      <c r="F138" s="126">
        <v>69.0</v>
      </c>
      <c r="G138" s="126">
        <v>39.0</v>
      </c>
      <c r="H138" s="127">
        <f>G138/F138</f>
        <v>0.5652173913</v>
      </c>
      <c r="I138" s="128">
        <f>I136+L136</f>
        <v>15414.14535</v>
      </c>
      <c r="J138" s="129">
        <f>I138*0.025</f>
        <v>385.3536337</v>
      </c>
      <c r="K138" s="129">
        <f>K136+J138</f>
        <v>20415.58722</v>
      </c>
      <c r="L138" s="129">
        <f>(D138-1)*J138</f>
        <v>969.3185301</v>
      </c>
      <c r="M138" s="130">
        <f>M137+L138</f>
        <v>969.3185301</v>
      </c>
      <c r="N138" s="131">
        <f>M138/K138</f>
        <v>0.04747933625</v>
      </c>
      <c r="O138" s="132">
        <f>(10000+M138)/10000-100%</f>
        <v>0.09693185301</v>
      </c>
      <c r="P138" s="115">
        <f t="shared" si="1"/>
        <v>969.3185301</v>
      </c>
      <c r="Q138" s="116">
        <f t="shared" si="2"/>
        <v>0</v>
      </c>
    </row>
    <row r="139" ht="15.75" customHeight="1">
      <c r="A139" s="117">
        <v>44786.791666666664</v>
      </c>
      <c r="B139" s="70" t="s">
        <v>215</v>
      </c>
      <c r="C139" s="118">
        <v>1.89</v>
      </c>
      <c r="D139" s="119"/>
      <c r="E139" s="120" t="s">
        <v>460</v>
      </c>
      <c r="F139" s="121"/>
      <c r="G139" s="121"/>
      <c r="H139" s="122"/>
      <c r="I139" s="123"/>
      <c r="J139" s="121"/>
      <c r="K139" s="121"/>
      <c r="L139" s="121"/>
      <c r="M139" s="121"/>
      <c r="N139" s="121"/>
      <c r="O139" s="124"/>
      <c r="P139" s="115">
        <f t="shared" si="1"/>
        <v>969.3185301</v>
      </c>
      <c r="Q139" s="116">
        <f t="shared" si="2"/>
        <v>-969.3185301</v>
      </c>
    </row>
    <row r="140" ht="15.75" customHeight="1">
      <c r="A140" s="117">
        <v>44787.708333333336</v>
      </c>
      <c r="B140" s="70" t="s">
        <v>220</v>
      </c>
      <c r="C140" s="118">
        <v>1.32</v>
      </c>
      <c r="D140" s="125">
        <f>C140*C141</f>
        <v>1.9008</v>
      </c>
      <c r="E140" s="120" t="s">
        <v>459</v>
      </c>
      <c r="F140" s="126">
        <v>70.0</v>
      </c>
      <c r="G140" s="126">
        <f>G138+1</f>
        <v>40</v>
      </c>
      <c r="H140" s="127">
        <f>G140/F140</f>
        <v>0.5714285714</v>
      </c>
      <c r="I140" s="128">
        <f>I138+L138</f>
        <v>16383.46388</v>
      </c>
      <c r="J140" s="129">
        <f>I140*0.025</f>
        <v>409.5865969</v>
      </c>
      <c r="K140" s="129">
        <f>K138+J140</f>
        <v>20825.17381</v>
      </c>
      <c r="L140" s="129">
        <f>(D140-1)*J140</f>
        <v>368.9556065</v>
      </c>
      <c r="M140" s="130">
        <f>M139+L140</f>
        <v>368.9556065</v>
      </c>
      <c r="N140" s="131">
        <f>M140/K140</f>
        <v>0.01771680802</v>
      </c>
      <c r="O140" s="132">
        <f>(10000+M140)/10000-100%</f>
        <v>0.03689556065</v>
      </c>
      <c r="P140" s="115">
        <f t="shared" si="1"/>
        <v>969.3185301</v>
      </c>
      <c r="Q140" s="116">
        <f t="shared" si="2"/>
        <v>-600.3629236</v>
      </c>
    </row>
    <row r="141" ht="15.75" customHeight="1">
      <c r="A141" s="117">
        <v>44788.020833333336</v>
      </c>
      <c r="B141" s="70" t="s">
        <v>221</v>
      </c>
      <c r="C141" s="118">
        <v>1.44</v>
      </c>
      <c r="D141" s="119"/>
      <c r="E141" s="120" t="s">
        <v>459</v>
      </c>
      <c r="F141" s="121"/>
      <c r="G141" s="121"/>
      <c r="H141" s="122"/>
      <c r="I141" s="123"/>
      <c r="J141" s="121"/>
      <c r="K141" s="121"/>
      <c r="L141" s="121"/>
      <c r="M141" s="121"/>
      <c r="N141" s="121"/>
      <c r="O141" s="124"/>
      <c r="P141" s="115">
        <f t="shared" si="1"/>
        <v>969.3185301</v>
      </c>
      <c r="Q141" s="116">
        <f t="shared" si="2"/>
        <v>-969.3185301</v>
      </c>
    </row>
    <row r="142" ht="15.75" customHeight="1">
      <c r="A142" s="117">
        <v>44787.6875</v>
      </c>
      <c r="B142" s="70" t="s">
        <v>219</v>
      </c>
      <c r="C142" s="118">
        <v>1.48</v>
      </c>
      <c r="D142" s="125">
        <f>C142*C143</f>
        <v>2.2348</v>
      </c>
      <c r="E142" s="120" t="s">
        <v>460</v>
      </c>
      <c r="F142" s="126">
        <v>71.0</v>
      </c>
      <c r="G142" s="126">
        <v>40.0</v>
      </c>
      <c r="H142" s="127">
        <f>G142/F142</f>
        <v>0.5633802817</v>
      </c>
      <c r="I142" s="128">
        <f>I140+L140</f>
        <v>16752.41948</v>
      </c>
      <c r="J142" s="129">
        <f>I142*0.025</f>
        <v>418.8104871</v>
      </c>
      <c r="K142" s="129">
        <f>K140+J142</f>
        <v>21243.9843</v>
      </c>
      <c r="L142" s="129">
        <f>J142-(J142*2)</f>
        <v>-418.8104871</v>
      </c>
      <c r="M142" s="130">
        <f>M141+L142</f>
        <v>-418.8104871</v>
      </c>
      <c r="N142" s="131">
        <f>M142/K142</f>
        <v>-0.01971430976</v>
      </c>
      <c r="O142" s="132">
        <f>(10000+M142)/10000-100%</f>
        <v>-0.04188104871</v>
      </c>
      <c r="P142" s="115">
        <f t="shared" si="1"/>
        <v>969.3185301</v>
      </c>
      <c r="Q142" s="116">
        <f t="shared" si="2"/>
        <v>-1388.129017</v>
      </c>
    </row>
    <row r="143" ht="15.75" customHeight="1">
      <c r="A143" s="117">
        <v>44787.645833333336</v>
      </c>
      <c r="B143" s="70" t="s">
        <v>75</v>
      </c>
      <c r="C143" s="118">
        <v>1.51</v>
      </c>
      <c r="D143" s="119"/>
      <c r="E143" s="120" t="s">
        <v>459</v>
      </c>
      <c r="F143" s="121"/>
      <c r="G143" s="121"/>
      <c r="H143" s="122"/>
      <c r="I143" s="123"/>
      <c r="J143" s="121"/>
      <c r="K143" s="121"/>
      <c r="L143" s="121"/>
      <c r="M143" s="121"/>
      <c r="N143" s="121"/>
      <c r="O143" s="124"/>
      <c r="P143" s="115">
        <f t="shared" si="1"/>
        <v>969.3185301</v>
      </c>
      <c r="Q143" s="116">
        <f t="shared" si="2"/>
        <v>-969.3185301</v>
      </c>
    </row>
    <row r="144" ht="15.75" customHeight="1">
      <c r="A144" s="117">
        <v>44790.64236111111</v>
      </c>
      <c r="B144" s="70" t="s">
        <v>222</v>
      </c>
      <c r="C144" s="118">
        <v>1.42</v>
      </c>
      <c r="D144" s="125">
        <f>C144*C145</f>
        <v>2.0732</v>
      </c>
      <c r="E144" s="120" t="s">
        <v>460</v>
      </c>
      <c r="F144" s="126">
        <v>72.0</v>
      </c>
      <c r="G144" s="126">
        <v>40.0</v>
      </c>
      <c r="H144" s="127">
        <f>G144/F144</f>
        <v>0.5555555556</v>
      </c>
      <c r="I144" s="128">
        <f>I142+L142</f>
        <v>16333.609</v>
      </c>
      <c r="J144" s="129">
        <f>I144*0.025</f>
        <v>408.3402249</v>
      </c>
      <c r="K144" s="129">
        <f>K142+J144</f>
        <v>21652.32453</v>
      </c>
      <c r="L144" s="129">
        <f>J144-(J144*2)</f>
        <v>-408.3402249</v>
      </c>
      <c r="M144" s="130">
        <f>M143+L144</f>
        <v>-408.3402249</v>
      </c>
      <c r="N144" s="131">
        <f>M144/K144</f>
        <v>-0.01885895551</v>
      </c>
      <c r="O144" s="132">
        <f>(10000+M144)/10000-100%</f>
        <v>-0.04083402249</v>
      </c>
      <c r="P144" s="115">
        <f t="shared" si="1"/>
        <v>969.3185301</v>
      </c>
      <c r="Q144" s="116">
        <f t="shared" si="2"/>
        <v>-1377.658755</v>
      </c>
    </row>
    <row r="145" ht="15.75" customHeight="1">
      <c r="A145" s="117">
        <v>44791.041666666664</v>
      </c>
      <c r="B145" s="70" t="s">
        <v>223</v>
      </c>
      <c r="C145" s="118">
        <v>1.46</v>
      </c>
      <c r="D145" s="119"/>
      <c r="E145" s="120" t="s">
        <v>460</v>
      </c>
      <c r="F145" s="121"/>
      <c r="G145" s="121"/>
      <c r="H145" s="122"/>
      <c r="I145" s="123"/>
      <c r="J145" s="121"/>
      <c r="K145" s="121"/>
      <c r="L145" s="121"/>
      <c r="M145" s="121"/>
      <c r="N145" s="121"/>
      <c r="O145" s="124"/>
      <c r="P145" s="115">
        <f t="shared" si="1"/>
        <v>969.3185301</v>
      </c>
      <c r="Q145" s="116">
        <f t="shared" si="2"/>
        <v>-969.3185301</v>
      </c>
    </row>
    <row r="146" ht="15.75" customHeight="1">
      <c r="A146" s="117">
        <v>44792.770833333336</v>
      </c>
      <c r="B146" s="70" t="s">
        <v>225</v>
      </c>
      <c r="C146" s="118">
        <v>1.41</v>
      </c>
      <c r="D146" s="125">
        <f>C146*C147</f>
        <v>2.5803</v>
      </c>
      <c r="E146" s="120" t="s">
        <v>459</v>
      </c>
      <c r="F146" s="126">
        <v>73.0</v>
      </c>
      <c r="G146" s="126">
        <f>G144+1</f>
        <v>41</v>
      </c>
      <c r="H146" s="127">
        <f>G146/F146</f>
        <v>0.5616438356</v>
      </c>
      <c r="I146" s="128">
        <f>I144+L144</f>
        <v>15925.26877</v>
      </c>
      <c r="J146" s="129">
        <f>I146*0.025</f>
        <v>398.1317193</v>
      </c>
      <c r="K146" s="129">
        <f>K144+J146</f>
        <v>22050.45624</v>
      </c>
      <c r="L146" s="129">
        <f>(D146-1)*J146</f>
        <v>629.167556</v>
      </c>
      <c r="M146" s="130">
        <f>M145+L146</f>
        <v>629.167556</v>
      </c>
      <c r="N146" s="131">
        <f>M146/K146</f>
        <v>0.02853308562</v>
      </c>
      <c r="O146" s="132">
        <f>(10000+M146)/10000-100%</f>
        <v>0.0629167556</v>
      </c>
      <c r="P146" s="115">
        <f t="shared" si="1"/>
        <v>969.3185301</v>
      </c>
      <c r="Q146" s="116">
        <f t="shared" si="2"/>
        <v>-340.1509741</v>
      </c>
    </row>
    <row r="147" ht="15.75" customHeight="1">
      <c r="A147" s="117">
        <v>44792.666666666664</v>
      </c>
      <c r="B147" s="70" t="s">
        <v>224</v>
      </c>
      <c r="C147" s="118">
        <v>1.83</v>
      </c>
      <c r="D147" s="119"/>
      <c r="E147" s="120" t="s">
        <v>459</v>
      </c>
      <c r="F147" s="121"/>
      <c r="G147" s="121"/>
      <c r="H147" s="122"/>
      <c r="I147" s="123"/>
      <c r="J147" s="121"/>
      <c r="K147" s="121"/>
      <c r="L147" s="121"/>
      <c r="M147" s="121"/>
      <c r="N147" s="121"/>
      <c r="O147" s="124"/>
      <c r="P147" s="115">
        <f t="shared" si="1"/>
        <v>969.3185301</v>
      </c>
      <c r="Q147" s="116">
        <f t="shared" si="2"/>
        <v>-969.3185301</v>
      </c>
    </row>
    <row r="148" ht="15.75" customHeight="1">
      <c r="A148" s="117">
        <v>44793.979166666664</v>
      </c>
      <c r="B148" s="70" t="s">
        <v>228</v>
      </c>
      <c r="C148" s="118">
        <v>1.28</v>
      </c>
      <c r="D148" s="125">
        <f>C148*C149</f>
        <v>1.8048</v>
      </c>
      <c r="E148" s="120" t="s">
        <v>459</v>
      </c>
      <c r="F148" s="126">
        <v>74.0</v>
      </c>
      <c r="G148" s="126">
        <f>G146+1</f>
        <v>42</v>
      </c>
      <c r="H148" s="127">
        <f>G148/F148</f>
        <v>0.5675675676</v>
      </c>
      <c r="I148" s="128">
        <f>I146+L146</f>
        <v>16554.43633</v>
      </c>
      <c r="J148" s="129">
        <f>I148*0.025</f>
        <v>413.8609082</v>
      </c>
      <c r="K148" s="129">
        <f>K146+J148</f>
        <v>22464.31715</v>
      </c>
      <c r="L148" s="129">
        <f>(D148-1)*J148</f>
        <v>333.0752589</v>
      </c>
      <c r="M148" s="130">
        <f>M147+L148</f>
        <v>333.0752589</v>
      </c>
      <c r="N148" s="131">
        <f>M148/K148</f>
        <v>0.01482685882</v>
      </c>
      <c r="O148" s="132">
        <f>(10000+M148)/10000-100%</f>
        <v>0.03330752589</v>
      </c>
      <c r="P148" s="115">
        <f t="shared" si="1"/>
        <v>969.3185301</v>
      </c>
      <c r="Q148" s="116">
        <f t="shared" si="2"/>
        <v>-636.2432712</v>
      </c>
    </row>
    <row r="149" ht="15.75" customHeight="1">
      <c r="A149" s="117">
        <v>44793.458333333336</v>
      </c>
      <c r="B149" s="70" t="s">
        <v>227</v>
      </c>
      <c r="C149" s="118">
        <v>1.41</v>
      </c>
      <c r="D149" s="119"/>
      <c r="E149" s="120" t="s">
        <v>459</v>
      </c>
      <c r="F149" s="121"/>
      <c r="G149" s="121"/>
      <c r="H149" s="122"/>
      <c r="I149" s="123"/>
      <c r="J149" s="121"/>
      <c r="K149" s="121"/>
      <c r="L149" s="121"/>
      <c r="M149" s="121"/>
      <c r="N149" s="121"/>
      <c r="O149" s="124"/>
      <c r="P149" s="115">
        <f t="shared" si="1"/>
        <v>969.3185301</v>
      </c>
      <c r="Q149" s="116">
        <f t="shared" si="2"/>
        <v>-969.3185301</v>
      </c>
    </row>
    <row r="150" ht="15.75" customHeight="1">
      <c r="A150" s="117">
        <v>44794.663194444445</v>
      </c>
      <c r="B150" s="70" t="s">
        <v>230</v>
      </c>
      <c r="C150" s="118">
        <v>1.43</v>
      </c>
      <c r="D150" s="125">
        <f>C150*C151</f>
        <v>2.2022</v>
      </c>
      <c r="E150" s="120" t="s">
        <v>459</v>
      </c>
      <c r="F150" s="126">
        <v>75.0</v>
      </c>
      <c r="G150" s="126">
        <f>G148+1</f>
        <v>43</v>
      </c>
      <c r="H150" s="127">
        <f>G150/F150</f>
        <v>0.5733333333</v>
      </c>
      <c r="I150" s="128">
        <f>I148+L148</f>
        <v>16887.51159</v>
      </c>
      <c r="J150" s="129">
        <f>I150*0.025</f>
        <v>422.1877896</v>
      </c>
      <c r="K150" s="129">
        <f>K148+J150</f>
        <v>22886.50494</v>
      </c>
      <c r="L150" s="129">
        <f>(D150-1)*J150</f>
        <v>507.5541607</v>
      </c>
      <c r="M150" s="130">
        <f>M149+L150</f>
        <v>507.5541607</v>
      </c>
      <c r="N150" s="131">
        <f>M150/K150</f>
        <v>0.02217700614</v>
      </c>
      <c r="O150" s="132">
        <f>(10000+M150)/10000-100%</f>
        <v>0.05075541607</v>
      </c>
      <c r="P150" s="115">
        <f t="shared" si="1"/>
        <v>969.3185301</v>
      </c>
      <c r="Q150" s="116">
        <f t="shared" si="2"/>
        <v>-461.7643694</v>
      </c>
    </row>
    <row r="151" ht="15.75" customHeight="1">
      <c r="A151" s="117">
        <v>44794.71875</v>
      </c>
      <c r="B151" s="70" t="s">
        <v>231</v>
      </c>
      <c r="C151" s="118">
        <v>1.54</v>
      </c>
      <c r="D151" s="119"/>
      <c r="E151" s="120" t="s">
        <v>459</v>
      </c>
      <c r="F151" s="121"/>
      <c r="G151" s="121"/>
      <c r="H151" s="122"/>
      <c r="I151" s="123"/>
      <c r="J151" s="121"/>
      <c r="K151" s="121"/>
      <c r="L151" s="121"/>
      <c r="M151" s="121"/>
      <c r="N151" s="121"/>
      <c r="O151" s="124"/>
      <c r="P151" s="115">
        <f t="shared" si="1"/>
        <v>969.3185301</v>
      </c>
      <c r="Q151" s="116">
        <f t="shared" si="2"/>
        <v>-969.3185301</v>
      </c>
    </row>
    <row r="152" ht="15.75" customHeight="1">
      <c r="A152" s="117">
        <v>44795.822916666664</v>
      </c>
      <c r="B152" s="70" t="s">
        <v>233</v>
      </c>
      <c r="C152" s="118">
        <v>1.61</v>
      </c>
      <c r="D152" s="125">
        <f>C152*C153</f>
        <v>2.898</v>
      </c>
      <c r="E152" s="120" t="s">
        <v>459</v>
      </c>
      <c r="F152" s="126">
        <v>76.0</v>
      </c>
      <c r="G152" s="126">
        <f>G150+1</f>
        <v>44</v>
      </c>
      <c r="H152" s="127">
        <f>G152/F152</f>
        <v>0.5789473684</v>
      </c>
      <c r="I152" s="128">
        <f>I150+L150</f>
        <v>17395.06575</v>
      </c>
      <c r="J152" s="129">
        <f>I152*0.025</f>
        <v>434.8766437</v>
      </c>
      <c r="K152" s="129">
        <f>K150+J152</f>
        <v>23321.38159</v>
      </c>
      <c r="L152" s="129">
        <f>(D152-1)*J152</f>
        <v>825.3958697</v>
      </c>
      <c r="M152" s="130">
        <f>M151+L152</f>
        <v>825.3958697</v>
      </c>
      <c r="N152" s="131">
        <f>M152/K152</f>
        <v>0.03539223723</v>
      </c>
      <c r="O152" s="132">
        <f>(10000+M152)/10000-100%</f>
        <v>0.08253958697</v>
      </c>
      <c r="P152" s="115">
        <f t="shared" si="1"/>
        <v>969.3185301</v>
      </c>
      <c r="Q152" s="116">
        <f t="shared" si="2"/>
        <v>-143.9226604</v>
      </c>
    </row>
    <row r="153" ht="15.75" customHeight="1">
      <c r="A153" s="117">
        <v>44795.666666666664</v>
      </c>
      <c r="B153" s="70" t="s">
        <v>232</v>
      </c>
      <c r="C153" s="118">
        <v>1.8</v>
      </c>
      <c r="D153" s="119"/>
      <c r="E153" s="120" t="s">
        <v>459</v>
      </c>
      <c r="F153" s="121"/>
      <c r="G153" s="121"/>
      <c r="H153" s="122"/>
      <c r="I153" s="123"/>
      <c r="J153" s="121"/>
      <c r="K153" s="121"/>
      <c r="L153" s="121"/>
      <c r="M153" s="121"/>
      <c r="N153" s="121"/>
      <c r="O153" s="124"/>
      <c r="P153" s="115">
        <f t="shared" si="1"/>
        <v>969.3185301</v>
      </c>
      <c r="Q153" s="116">
        <f t="shared" si="2"/>
        <v>-969.3185301</v>
      </c>
    </row>
    <row r="154" ht="15.75" customHeight="1">
      <c r="A154" s="117">
        <v>44796.729166666664</v>
      </c>
      <c r="B154" s="70" t="s">
        <v>234</v>
      </c>
      <c r="C154" s="118">
        <v>1.32</v>
      </c>
      <c r="D154" s="125">
        <f>C154*C155</f>
        <v>2.31</v>
      </c>
      <c r="E154" s="120" t="s">
        <v>460</v>
      </c>
      <c r="F154" s="126">
        <v>77.0</v>
      </c>
      <c r="G154" s="126">
        <v>44.0</v>
      </c>
      <c r="H154" s="127">
        <f>G154/F154</f>
        <v>0.5714285714</v>
      </c>
      <c r="I154" s="128">
        <f>I152+L152</f>
        <v>18220.46162</v>
      </c>
      <c r="J154" s="129">
        <f>I154*0.025</f>
        <v>455.5115404</v>
      </c>
      <c r="K154" s="129">
        <f>K152+J154</f>
        <v>23776.89313</v>
      </c>
      <c r="L154" s="129">
        <f>J154-(J154*2)</f>
        <v>-455.5115404</v>
      </c>
      <c r="M154" s="130">
        <f>M153+L154</f>
        <v>-455.5115404</v>
      </c>
      <c r="N154" s="131">
        <f>M154/K154</f>
        <v>-0.01915774016</v>
      </c>
      <c r="O154" s="132">
        <f>(10000+M154)/10000-100%</f>
        <v>-0.04555115404</v>
      </c>
      <c r="P154" s="115">
        <f t="shared" si="1"/>
        <v>969.3185301</v>
      </c>
      <c r="Q154" s="116">
        <f t="shared" si="2"/>
        <v>-1424.830071</v>
      </c>
    </row>
    <row r="155" ht="15.75" customHeight="1">
      <c r="A155" s="117">
        <v>44796.84375</v>
      </c>
      <c r="B155" s="70" t="s">
        <v>235</v>
      </c>
      <c r="C155" s="118">
        <v>1.75</v>
      </c>
      <c r="D155" s="119"/>
      <c r="E155" s="120" t="s">
        <v>459</v>
      </c>
      <c r="F155" s="121"/>
      <c r="G155" s="121"/>
      <c r="H155" s="122"/>
      <c r="I155" s="123"/>
      <c r="J155" s="121"/>
      <c r="K155" s="121"/>
      <c r="L155" s="121"/>
      <c r="M155" s="121"/>
      <c r="N155" s="121"/>
      <c r="O155" s="124"/>
      <c r="P155" s="115">
        <f t="shared" si="1"/>
        <v>969.3185301</v>
      </c>
      <c r="Q155" s="116">
        <f t="shared" si="2"/>
        <v>-969.3185301</v>
      </c>
    </row>
    <row r="156" ht="15.75" customHeight="1">
      <c r="A156" s="117">
        <v>44798.833333333336</v>
      </c>
      <c r="B156" s="70" t="s">
        <v>237</v>
      </c>
      <c r="C156" s="118">
        <v>1.2</v>
      </c>
      <c r="D156" s="125">
        <f>C156*C157</f>
        <v>1.824</v>
      </c>
      <c r="E156" s="120" t="s">
        <v>459</v>
      </c>
      <c r="F156" s="126">
        <v>78.0</v>
      </c>
      <c r="G156" s="126">
        <f>G154+1</f>
        <v>45</v>
      </c>
      <c r="H156" s="127">
        <f>G156/F156</f>
        <v>0.5769230769</v>
      </c>
      <c r="I156" s="128">
        <f>I154+L154</f>
        <v>17764.95008</v>
      </c>
      <c r="J156" s="129">
        <f>I156*0.025</f>
        <v>444.1237519</v>
      </c>
      <c r="K156" s="129">
        <f>K154+J156</f>
        <v>24221.01688</v>
      </c>
      <c r="L156" s="129">
        <f>(D156-1)*J156</f>
        <v>365.9579716</v>
      </c>
      <c r="M156" s="130">
        <f>M155+L156</f>
        <v>365.9579716</v>
      </c>
      <c r="N156" s="131">
        <f>M156/K156</f>
        <v>0.01510910848</v>
      </c>
      <c r="O156" s="132">
        <f>(10000+M156)/10000-100%</f>
        <v>0.03659579716</v>
      </c>
      <c r="P156" s="115">
        <f t="shared" si="1"/>
        <v>969.3185301</v>
      </c>
      <c r="Q156" s="116">
        <f t="shared" si="2"/>
        <v>-603.3605585</v>
      </c>
    </row>
    <row r="157" ht="15.75" customHeight="1">
      <c r="A157" s="117">
        <v>44799.0</v>
      </c>
      <c r="B157" s="70" t="s">
        <v>238</v>
      </c>
      <c r="C157" s="118">
        <v>1.52</v>
      </c>
      <c r="D157" s="119"/>
      <c r="E157" s="120" t="s">
        <v>459</v>
      </c>
      <c r="F157" s="121"/>
      <c r="G157" s="121"/>
      <c r="H157" s="122"/>
      <c r="I157" s="123"/>
      <c r="J157" s="121"/>
      <c r="K157" s="121"/>
      <c r="L157" s="121"/>
      <c r="M157" s="121"/>
      <c r="N157" s="121"/>
      <c r="O157" s="124"/>
      <c r="P157" s="115">
        <f t="shared" si="1"/>
        <v>969.3185301</v>
      </c>
      <c r="Q157" s="116">
        <f t="shared" si="2"/>
        <v>-969.3185301</v>
      </c>
    </row>
    <row r="158" ht="15.75" customHeight="1">
      <c r="A158" s="117">
        <v>44800.979166666664</v>
      </c>
      <c r="B158" s="70" t="s">
        <v>240</v>
      </c>
      <c r="C158" s="118">
        <v>1.26</v>
      </c>
      <c r="D158" s="125">
        <f>C158*C159</f>
        <v>1.764</v>
      </c>
      <c r="E158" s="120" t="s">
        <v>460</v>
      </c>
      <c r="F158" s="126">
        <v>79.0</v>
      </c>
      <c r="G158" s="126">
        <v>45.0</v>
      </c>
      <c r="H158" s="127">
        <f>G158/F158</f>
        <v>0.5696202532</v>
      </c>
      <c r="I158" s="128">
        <f>I156+L156</f>
        <v>18130.90805</v>
      </c>
      <c r="J158" s="129">
        <f>I158*0.025</f>
        <v>453.2727012</v>
      </c>
      <c r="K158" s="129">
        <f>K156+J158</f>
        <v>24674.28958</v>
      </c>
      <c r="L158" s="129">
        <f>J158-(J158*2)</f>
        <v>-453.2727012</v>
      </c>
      <c r="M158" s="130">
        <f>M157+L158</f>
        <v>-453.2727012</v>
      </c>
      <c r="N158" s="131">
        <f>M158/K158</f>
        <v>-0.01837024323</v>
      </c>
      <c r="O158" s="132">
        <f>(10000+M158)/10000-100%</f>
        <v>-0.04532727012</v>
      </c>
      <c r="P158" s="115">
        <f t="shared" si="1"/>
        <v>969.3185301</v>
      </c>
      <c r="Q158" s="116">
        <f t="shared" si="2"/>
        <v>-1422.591231</v>
      </c>
    </row>
    <row r="159" ht="15.75" customHeight="1">
      <c r="A159" s="117">
        <v>44800.625</v>
      </c>
      <c r="B159" s="70" t="s">
        <v>239</v>
      </c>
      <c r="C159" s="118">
        <v>1.4</v>
      </c>
      <c r="D159" s="119"/>
      <c r="E159" s="120" t="s">
        <v>459</v>
      </c>
      <c r="F159" s="121"/>
      <c r="G159" s="121"/>
      <c r="H159" s="122"/>
      <c r="I159" s="123"/>
      <c r="J159" s="121"/>
      <c r="K159" s="121"/>
      <c r="L159" s="121"/>
      <c r="M159" s="121"/>
      <c r="N159" s="121"/>
      <c r="O159" s="124"/>
      <c r="P159" s="115">
        <f t="shared" si="1"/>
        <v>969.3185301</v>
      </c>
      <c r="Q159" s="116">
        <f t="shared" si="2"/>
        <v>-969.3185301</v>
      </c>
    </row>
    <row r="160" ht="15.75" customHeight="1">
      <c r="A160" s="117">
        <v>44803.958333333336</v>
      </c>
      <c r="B160" s="70" t="s">
        <v>244</v>
      </c>
      <c r="C160" s="118">
        <v>1.23</v>
      </c>
      <c r="D160" s="125">
        <f>C160*C161</f>
        <v>1.8942</v>
      </c>
      <c r="E160" s="120" t="s">
        <v>460</v>
      </c>
      <c r="F160" s="126">
        <v>80.0</v>
      </c>
      <c r="G160" s="126">
        <v>45.0</v>
      </c>
      <c r="H160" s="127">
        <f>G160/F160</f>
        <v>0.5625</v>
      </c>
      <c r="I160" s="128">
        <f>I158+L158</f>
        <v>17677.63535</v>
      </c>
      <c r="J160" s="129">
        <f>I160*0.025</f>
        <v>441.9408837</v>
      </c>
      <c r="K160" s="129">
        <f>K158+J160</f>
        <v>25116.23046</v>
      </c>
      <c r="L160" s="129">
        <f>J160-(J160*2)</f>
        <v>-441.9408837</v>
      </c>
      <c r="M160" s="130">
        <f>M159+L160</f>
        <v>-441.9408837</v>
      </c>
      <c r="N160" s="131">
        <f>M160/K160</f>
        <v>-0.01759582849</v>
      </c>
      <c r="O160" s="132">
        <f>(10000+M160)/10000-100%</f>
        <v>-0.04419408837</v>
      </c>
      <c r="P160" s="115">
        <f t="shared" si="1"/>
        <v>969.3185301</v>
      </c>
      <c r="Q160" s="116">
        <f t="shared" si="2"/>
        <v>-1411.259414</v>
      </c>
    </row>
    <row r="161" ht="15.75" customHeight="1">
      <c r="A161" s="117">
        <v>44803.833333333336</v>
      </c>
      <c r="B161" s="70" t="s">
        <v>243</v>
      </c>
      <c r="C161" s="118">
        <v>1.54</v>
      </c>
      <c r="D161" s="119"/>
      <c r="E161" s="120" t="s">
        <v>459</v>
      </c>
      <c r="F161" s="121"/>
      <c r="G161" s="121"/>
      <c r="H161" s="122"/>
      <c r="I161" s="123"/>
      <c r="J161" s="121"/>
      <c r="K161" s="121"/>
      <c r="L161" s="121"/>
      <c r="M161" s="121"/>
      <c r="N161" s="121"/>
      <c r="O161" s="124"/>
      <c r="P161" s="115">
        <f t="shared" si="1"/>
        <v>969.3185301</v>
      </c>
      <c r="Q161" s="116">
        <f t="shared" si="2"/>
        <v>-969.3185301</v>
      </c>
    </row>
    <row r="162" ht="15.75" customHeight="1">
      <c r="A162" s="117">
        <v>44805.052083333336</v>
      </c>
      <c r="B162" s="70" t="s">
        <v>246</v>
      </c>
      <c r="C162" s="118">
        <v>1.41</v>
      </c>
      <c r="D162" s="125">
        <f>C162*C163</f>
        <v>2.0727</v>
      </c>
      <c r="E162" s="120" t="s">
        <v>459</v>
      </c>
      <c r="F162" s="126">
        <v>81.0</v>
      </c>
      <c r="G162" s="126">
        <f>G160+1</f>
        <v>46</v>
      </c>
      <c r="H162" s="127">
        <f>G162/F162</f>
        <v>0.5679012346</v>
      </c>
      <c r="I162" s="128">
        <f>I160+L160</f>
        <v>17235.69446</v>
      </c>
      <c r="J162" s="129">
        <f>I162*0.025</f>
        <v>430.8923616</v>
      </c>
      <c r="K162" s="129">
        <f>K160+J162</f>
        <v>25547.12282</v>
      </c>
      <c r="L162" s="129">
        <f>(D162-1)*J162</f>
        <v>462.2182362</v>
      </c>
      <c r="M162" s="130">
        <f>M161+L162</f>
        <v>462.2182362</v>
      </c>
      <c r="N162" s="131">
        <f>M162/K162</f>
        <v>0.01809277074</v>
      </c>
      <c r="O162" s="132">
        <f>(10000+M162)/10000-100%</f>
        <v>0.04622182362</v>
      </c>
      <c r="P162" s="115">
        <f t="shared" si="1"/>
        <v>969.3185301</v>
      </c>
      <c r="Q162" s="116">
        <f t="shared" si="2"/>
        <v>-507.1002939</v>
      </c>
    </row>
    <row r="163" ht="15.75" customHeight="1">
      <c r="A163" s="117">
        <v>44804.833333333336</v>
      </c>
      <c r="B163" s="70" t="s">
        <v>245</v>
      </c>
      <c r="C163" s="118">
        <v>1.47</v>
      </c>
      <c r="D163" s="119"/>
      <c r="E163" s="120" t="s">
        <v>459</v>
      </c>
      <c r="F163" s="121"/>
      <c r="G163" s="121"/>
      <c r="H163" s="122"/>
      <c r="I163" s="123"/>
      <c r="J163" s="121"/>
      <c r="K163" s="121"/>
      <c r="L163" s="121"/>
      <c r="M163" s="121"/>
      <c r="N163" s="121"/>
      <c r="O163" s="124"/>
      <c r="P163" s="115">
        <f t="shared" si="1"/>
        <v>969.3185301</v>
      </c>
      <c r="Q163" s="116">
        <f t="shared" si="2"/>
        <v>-969.3185301</v>
      </c>
    </row>
    <row r="164" ht="15.75" customHeight="1">
      <c r="A164" s="117">
        <v>44807.0625</v>
      </c>
      <c r="B164" s="70" t="s">
        <v>250</v>
      </c>
      <c r="C164" s="118">
        <v>1.46</v>
      </c>
      <c r="D164" s="125">
        <f>C164*C165</f>
        <v>2.2776</v>
      </c>
      <c r="E164" s="120" t="s">
        <v>459</v>
      </c>
      <c r="F164" s="126">
        <v>82.0</v>
      </c>
      <c r="G164" s="126">
        <f>G162+1</f>
        <v>47</v>
      </c>
      <c r="H164" s="127">
        <f>G164/F164</f>
        <v>0.5731707317</v>
      </c>
      <c r="I164" s="128">
        <f>I162+L162</f>
        <v>17697.9127</v>
      </c>
      <c r="J164" s="129">
        <f>I164*0.025</f>
        <v>442.4478175</v>
      </c>
      <c r="K164" s="129">
        <f>K162+J164</f>
        <v>25989.57064</v>
      </c>
      <c r="L164" s="129">
        <f>(D164-1)*J164</f>
        <v>565.2713316</v>
      </c>
      <c r="M164" s="130">
        <f>M163+L164</f>
        <v>565.2713316</v>
      </c>
      <c r="N164" s="131">
        <f>M164/K164</f>
        <v>0.02174992959</v>
      </c>
      <c r="O164" s="132">
        <f>(10000+M164)/10000-100%</f>
        <v>0.05652713316</v>
      </c>
      <c r="P164" s="115">
        <f t="shared" si="1"/>
        <v>969.3185301</v>
      </c>
      <c r="Q164" s="116">
        <f t="shared" si="2"/>
        <v>-404.0471985</v>
      </c>
    </row>
    <row r="165" ht="15.75" customHeight="1">
      <c r="A165" s="117">
        <v>44806.822916666664</v>
      </c>
      <c r="B165" s="70" t="s">
        <v>249</v>
      </c>
      <c r="C165" s="118">
        <v>1.56</v>
      </c>
      <c r="D165" s="119"/>
      <c r="E165" s="120" t="s">
        <v>459</v>
      </c>
      <c r="F165" s="121"/>
      <c r="G165" s="121"/>
      <c r="H165" s="122"/>
      <c r="I165" s="123"/>
      <c r="J165" s="121"/>
      <c r="K165" s="121"/>
      <c r="L165" s="121"/>
      <c r="M165" s="121"/>
      <c r="N165" s="121"/>
      <c r="O165" s="124"/>
      <c r="P165" s="115">
        <f t="shared" si="1"/>
        <v>969.3185301</v>
      </c>
      <c r="Q165" s="116">
        <f t="shared" si="2"/>
        <v>-969.3185301</v>
      </c>
    </row>
    <row r="166" ht="15.75" customHeight="1">
      <c r="A166" s="117">
        <v>44807.75</v>
      </c>
      <c r="B166" s="70" t="s">
        <v>254</v>
      </c>
      <c r="C166" s="118">
        <v>1.32</v>
      </c>
      <c r="D166" s="125">
        <f>C166*C167</f>
        <v>1.8348</v>
      </c>
      <c r="E166" s="120" t="s">
        <v>460</v>
      </c>
      <c r="F166" s="126">
        <v>83.0</v>
      </c>
      <c r="G166" s="126">
        <v>47.0</v>
      </c>
      <c r="H166" s="127">
        <f>G166/F166</f>
        <v>0.5662650602</v>
      </c>
      <c r="I166" s="128">
        <f>I164+L164</f>
        <v>18263.18403</v>
      </c>
      <c r="J166" s="129">
        <f>I166*0.025</f>
        <v>456.5796008</v>
      </c>
      <c r="K166" s="129">
        <f>K164+J166</f>
        <v>26446.15024</v>
      </c>
      <c r="L166" s="129">
        <f>J166-(J166*2)</f>
        <v>-456.5796008</v>
      </c>
      <c r="M166" s="130">
        <f>M165+L166</f>
        <v>-456.5796008</v>
      </c>
      <c r="N166" s="131">
        <f>M166/K166</f>
        <v>-0.01726450151</v>
      </c>
      <c r="O166" s="132">
        <f>(10000+M166)/10000-100%</f>
        <v>-0.04565796008</v>
      </c>
      <c r="P166" s="115">
        <f t="shared" si="1"/>
        <v>969.3185301</v>
      </c>
      <c r="Q166" s="116">
        <f t="shared" si="2"/>
        <v>-1425.898131</v>
      </c>
    </row>
    <row r="167" ht="15.75" customHeight="1">
      <c r="A167" s="117">
        <v>44807.822916666664</v>
      </c>
      <c r="B167" s="70" t="s">
        <v>256</v>
      </c>
      <c r="C167" s="118">
        <v>1.39</v>
      </c>
      <c r="D167" s="119"/>
      <c r="E167" s="120" t="s">
        <v>459</v>
      </c>
      <c r="F167" s="121"/>
      <c r="G167" s="121"/>
      <c r="H167" s="122"/>
      <c r="I167" s="123"/>
      <c r="J167" s="121"/>
      <c r="K167" s="121"/>
      <c r="L167" s="121"/>
      <c r="M167" s="121"/>
      <c r="N167" s="121"/>
      <c r="O167" s="124"/>
      <c r="P167" s="115">
        <f t="shared" si="1"/>
        <v>969.3185301</v>
      </c>
      <c r="Q167" s="116">
        <f t="shared" si="2"/>
        <v>-969.3185301</v>
      </c>
    </row>
    <row r="168" ht="15.75" customHeight="1">
      <c r="A168" s="117">
        <v>44807.958333333336</v>
      </c>
      <c r="B168" s="70" t="s">
        <v>257</v>
      </c>
      <c r="C168" s="118">
        <v>1.41</v>
      </c>
      <c r="D168" s="125">
        <f>C168*C169</f>
        <v>2.0022</v>
      </c>
      <c r="E168" s="120" t="s">
        <v>459</v>
      </c>
      <c r="F168" s="126">
        <v>84.0</v>
      </c>
      <c r="G168" s="126">
        <v>47.0</v>
      </c>
      <c r="H168" s="127">
        <f>G168/F168</f>
        <v>0.5595238095</v>
      </c>
      <c r="I168" s="128">
        <f>I166+L166</f>
        <v>17806.60443</v>
      </c>
      <c r="J168" s="129">
        <f>I168*0.025</f>
        <v>445.1651107</v>
      </c>
      <c r="K168" s="129">
        <f>K166+J168</f>
        <v>26891.31535</v>
      </c>
      <c r="L168" s="129">
        <f>J168-(J168*2)</f>
        <v>-445.1651107</v>
      </c>
      <c r="M168" s="130">
        <f>M167+L168</f>
        <v>-445.1651107</v>
      </c>
      <c r="N168" s="131">
        <f>M168/K168</f>
        <v>-0.0165542334</v>
      </c>
      <c r="O168" s="132">
        <f>(10000+M168)/10000-100%</f>
        <v>-0.04451651107</v>
      </c>
      <c r="P168" s="115">
        <f t="shared" si="1"/>
        <v>969.3185301</v>
      </c>
      <c r="Q168" s="116">
        <f t="shared" si="2"/>
        <v>-1414.483641</v>
      </c>
    </row>
    <row r="169" ht="15.75" customHeight="1">
      <c r="A169" s="117">
        <v>44808.04513888889</v>
      </c>
      <c r="B169" s="70" t="s">
        <v>258</v>
      </c>
      <c r="C169" s="118">
        <v>1.42</v>
      </c>
      <c r="D169" s="119"/>
      <c r="E169" s="120" t="s">
        <v>460</v>
      </c>
      <c r="F169" s="121"/>
      <c r="G169" s="121"/>
      <c r="H169" s="122"/>
      <c r="I169" s="123"/>
      <c r="J169" s="121"/>
      <c r="K169" s="121"/>
      <c r="L169" s="121"/>
      <c r="M169" s="121"/>
      <c r="N169" s="121"/>
      <c r="O169" s="124"/>
      <c r="P169" s="115">
        <f t="shared" si="1"/>
        <v>969.3185301</v>
      </c>
      <c r="Q169" s="116">
        <f t="shared" si="2"/>
        <v>-969.3185301</v>
      </c>
    </row>
    <row r="170" ht="15.75" customHeight="1">
      <c r="A170" s="117">
        <v>44807.791666666664</v>
      </c>
      <c r="B170" s="70" t="s">
        <v>255</v>
      </c>
      <c r="C170" s="118">
        <v>1.56</v>
      </c>
      <c r="D170" s="125">
        <f>C170*C171</f>
        <v>2.574</v>
      </c>
      <c r="E170" s="120" t="s">
        <v>460</v>
      </c>
      <c r="F170" s="126">
        <v>85.0</v>
      </c>
      <c r="G170" s="126">
        <v>47.0</v>
      </c>
      <c r="H170" s="127">
        <f>G170/F170</f>
        <v>0.5529411765</v>
      </c>
      <c r="I170" s="128">
        <f>I168+L168</f>
        <v>17361.43932</v>
      </c>
      <c r="J170" s="129">
        <f>I170*0.025</f>
        <v>434.035983</v>
      </c>
      <c r="K170" s="129">
        <f>K168+J170</f>
        <v>27325.35134</v>
      </c>
      <c r="L170" s="129">
        <f>J170-(J170*2)</f>
        <v>-434.035983</v>
      </c>
      <c r="M170" s="130">
        <f>M169+L170</f>
        <v>-434.035983</v>
      </c>
      <c r="N170" s="131">
        <f>M170/K170</f>
        <v>-0.01588400375</v>
      </c>
      <c r="O170" s="132">
        <f>(10000+M170)/10000-100%</f>
        <v>-0.0434035983</v>
      </c>
      <c r="P170" s="115">
        <f t="shared" si="1"/>
        <v>969.3185301</v>
      </c>
      <c r="Q170" s="116">
        <f t="shared" si="2"/>
        <v>-1403.354513</v>
      </c>
    </row>
    <row r="171" ht="15.75" customHeight="1">
      <c r="A171" s="117">
        <v>44807.625</v>
      </c>
      <c r="B171" s="70" t="s">
        <v>252</v>
      </c>
      <c r="C171" s="118">
        <v>1.65</v>
      </c>
      <c r="D171" s="119"/>
      <c r="E171" s="120" t="s">
        <v>460</v>
      </c>
      <c r="F171" s="121"/>
      <c r="G171" s="121"/>
      <c r="H171" s="122"/>
      <c r="I171" s="123"/>
      <c r="J171" s="121"/>
      <c r="K171" s="121"/>
      <c r="L171" s="121"/>
      <c r="M171" s="121"/>
      <c r="N171" s="121"/>
      <c r="O171" s="124"/>
      <c r="P171" s="115">
        <f t="shared" si="1"/>
        <v>969.3185301</v>
      </c>
      <c r="Q171" s="116">
        <f t="shared" si="2"/>
        <v>-969.3185301</v>
      </c>
    </row>
    <row r="172" ht="15.75" customHeight="1">
      <c r="A172" s="117">
        <v>44807.541666666664</v>
      </c>
      <c r="B172" s="70" t="s">
        <v>251</v>
      </c>
      <c r="C172" s="118">
        <v>1.75</v>
      </c>
      <c r="D172" s="125">
        <f>C172*C173</f>
        <v>3.0625</v>
      </c>
      <c r="E172" s="120" t="s">
        <v>459</v>
      </c>
      <c r="F172" s="126">
        <v>86.0</v>
      </c>
      <c r="G172" s="126">
        <f>G170+1</f>
        <v>48</v>
      </c>
      <c r="H172" s="127">
        <f>G172/F172</f>
        <v>0.5581395349</v>
      </c>
      <c r="I172" s="128">
        <f>I170+L170</f>
        <v>16927.40334</v>
      </c>
      <c r="J172" s="129">
        <f>I172*0.025</f>
        <v>423.1850834</v>
      </c>
      <c r="K172" s="129">
        <f>K170+J172</f>
        <v>27748.53642</v>
      </c>
      <c r="L172" s="129">
        <f>(D172-1)*J172</f>
        <v>872.8192345</v>
      </c>
      <c r="M172" s="130">
        <f>M171+L172</f>
        <v>872.8192345</v>
      </c>
      <c r="N172" s="131">
        <f>M172/K172</f>
        <v>0.03145460435</v>
      </c>
      <c r="O172" s="132">
        <f>(10000+M172)/10000-100%</f>
        <v>0.08728192345</v>
      </c>
      <c r="P172" s="115">
        <f t="shared" si="1"/>
        <v>969.3185301</v>
      </c>
      <c r="Q172" s="116">
        <f t="shared" si="2"/>
        <v>-96.4992956</v>
      </c>
    </row>
    <row r="173" ht="15.75" customHeight="1">
      <c r="A173" s="117">
        <v>44807.625</v>
      </c>
      <c r="B173" s="70" t="s">
        <v>253</v>
      </c>
      <c r="C173" s="118">
        <v>1.75</v>
      </c>
      <c r="D173" s="119"/>
      <c r="E173" s="120" t="s">
        <v>459</v>
      </c>
      <c r="F173" s="121"/>
      <c r="G173" s="121"/>
      <c r="H173" s="122"/>
      <c r="I173" s="123"/>
      <c r="J173" s="121"/>
      <c r="K173" s="121"/>
      <c r="L173" s="121"/>
      <c r="M173" s="121"/>
      <c r="N173" s="121"/>
      <c r="O173" s="124"/>
      <c r="P173" s="115">
        <f t="shared" si="1"/>
        <v>969.3185301</v>
      </c>
      <c r="Q173" s="116">
        <f t="shared" si="2"/>
        <v>-969.3185301</v>
      </c>
    </row>
    <row r="174" ht="15.75" customHeight="1">
      <c r="A174" s="117">
        <v>44808.520833333336</v>
      </c>
      <c r="B174" s="70" t="s">
        <v>259</v>
      </c>
      <c r="C174" s="118">
        <v>1.37</v>
      </c>
      <c r="D174" s="125">
        <f>C174*C175</f>
        <v>2.1509</v>
      </c>
      <c r="E174" s="120" t="s">
        <v>460</v>
      </c>
      <c r="F174" s="126">
        <v>87.0</v>
      </c>
      <c r="G174" s="126">
        <v>48.0</v>
      </c>
      <c r="H174" s="127">
        <f>G174/F174</f>
        <v>0.5517241379</v>
      </c>
      <c r="I174" s="128">
        <f>I172+L172</f>
        <v>17800.22257</v>
      </c>
      <c r="J174" s="129">
        <f>I174*0.025</f>
        <v>445.0055643</v>
      </c>
      <c r="K174" s="129">
        <f>K172+J174</f>
        <v>28193.54198</v>
      </c>
      <c r="L174" s="129">
        <f>J174-(J174*2)</f>
        <v>-445.0055643</v>
      </c>
      <c r="M174" s="130">
        <f>M173+L174</f>
        <v>-445.0055643</v>
      </c>
      <c r="N174" s="131">
        <f>M174/K174</f>
        <v>-0.0157839538</v>
      </c>
      <c r="O174" s="132">
        <f>(10000+M174)/10000-100%</f>
        <v>-0.04450055643</v>
      </c>
      <c r="P174" s="115">
        <f t="shared" si="1"/>
        <v>969.3185301</v>
      </c>
      <c r="Q174" s="116">
        <f t="shared" si="2"/>
        <v>-1414.324094</v>
      </c>
    </row>
    <row r="175" ht="15.75" customHeight="1">
      <c r="A175" s="117">
        <v>44808.583333333336</v>
      </c>
      <c r="B175" s="70" t="s">
        <v>260</v>
      </c>
      <c r="C175" s="118">
        <v>1.57</v>
      </c>
      <c r="D175" s="119"/>
      <c r="E175" s="120" t="s">
        <v>459</v>
      </c>
      <c r="F175" s="121"/>
      <c r="G175" s="121"/>
      <c r="H175" s="122"/>
      <c r="I175" s="123"/>
      <c r="J175" s="121"/>
      <c r="K175" s="121"/>
      <c r="L175" s="121"/>
      <c r="M175" s="121"/>
      <c r="N175" s="121"/>
      <c r="O175" s="124"/>
      <c r="P175" s="115">
        <f t="shared" si="1"/>
        <v>969.3185301</v>
      </c>
      <c r="Q175" s="116">
        <f t="shared" si="2"/>
        <v>-969.3185301</v>
      </c>
    </row>
    <row r="176" ht="15.75" customHeight="1">
      <c r="A176" s="117">
        <v>44809.020833333336</v>
      </c>
      <c r="B176" s="70" t="s">
        <v>262</v>
      </c>
      <c r="C176" s="118">
        <v>1.24</v>
      </c>
      <c r="D176" s="125">
        <f>C176*C177</f>
        <v>1.7732</v>
      </c>
      <c r="E176" s="120" t="s">
        <v>459</v>
      </c>
      <c r="F176" s="126">
        <v>88.0</v>
      </c>
      <c r="G176" s="126">
        <f>G174+1</f>
        <v>49</v>
      </c>
      <c r="H176" s="127">
        <f>G176/F176</f>
        <v>0.5568181818</v>
      </c>
      <c r="I176" s="128">
        <f>I174+L174</f>
        <v>17355.21701</v>
      </c>
      <c r="J176" s="129">
        <f>I176*0.025</f>
        <v>433.8804252</v>
      </c>
      <c r="K176" s="129">
        <f>K174+J176</f>
        <v>28627.42241</v>
      </c>
      <c r="L176" s="129">
        <f>(D176-1)*J176</f>
        <v>335.4763447</v>
      </c>
      <c r="M176" s="130">
        <f>M175+L176</f>
        <v>335.4763447</v>
      </c>
      <c r="N176" s="131">
        <f>M176/K176</f>
        <v>0.01171870593</v>
      </c>
      <c r="O176" s="132">
        <f>(10000+M176)/10000-100%</f>
        <v>0.03354763447</v>
      </c>
      <c r="P176" s="115">
        <f t="shared" si="1"/>
        <v>969.3185301</v>
      </c>
      <c r="Q176" s="116">
        <f t="shared" si="2"/>
        <v>-633.8421854</v>
      </c>
    </row>
    <row r="177" ht="15.75" customHeight="1">
      <c r="A177" s="117">
        <v>44809.145833333336</v>
      </c>
      <c r="B177" s="70" t="s">
        <v>265</v>
      </c>
      <c r="C177" s="118">
        <v>1.43</v>
      </c>
      <c r="D177" s="119"/>
      <c r="E177" s="120" t="s">
        <v>459</v>
      </c>
      <c r="F177" s="121"/>
      <c r="G177" s="121"/>
      <c r="H177" s="122"/>
      <c r="I177" s="123"/>
      <c r="J177" s="121"/>
      <c r="K177" s="121"/>
      <c r="L177" s="121"/>
      <c r="M177" s="121"/>
      <c r="N177" s="121"/>
      <c r="O177" s="124"/>
      <c r="P177" s="115">
        <f t="shared" si="1"/>
        <v>969.3185301</v>
      </c>
      <c r="Q177" s="116">
        <f t="shared" si="2"/>
        <v>-969.3185301</v>
      </c>
    </row>
    <row r="178" ht="15.75" customHeight="1">
      <c r="A178" s="117">
        <v>44809.041666666664</v>
      </c>
      <c r="B178" s="70" t="s">
        <v>264</v>
      </c>
      <c r="C178" s="118">
        <v>1.64</v>
      </c>
      <c r="D178" s="125">
        <f>C178*C179</f>
        <v>2.7552</v>
      </c>
      <c r="E178" s="120" t="s">
        <v>460</v>
      </c>
      <c r="F178" s="126">
        <v>89.0</v>
      </c>
      <c r="G178" s="126">
        <v>49.0</v>
      </c>
      <c r="H178" s="127">
        <f>G178/F178</f>
        <v>0.5505617978</v>
      </c>
      <c r="I178" s="128">
        <f>I176+L176</f>
        <v>17690.69335</v>
      </c>
      <c r="J178" s="129">
        <f>I178*0.025</f>
        <v>442.2673338</v>
      </c>
      <c r="K178" s="129">
        <f>K176+J178</f>
        <v>29069.68974</v>
      </c>
      <c r="L178" s="129">
        <f>J178-(J178*2)</f>
        <v>-442.2673338</v>
      </c>
      <c r="M178" s="130">
        <f>M177+L178</f>
        <v>-442.2673338</v>
      </c>
      <c r="N178" s="131">
        <f>M178/K178</f>
        <v>-0.01521403695</v>
      </c>
      <c r="O178" s="132">
        <f>(10000+M178)/10000-100%</f>
        <v>-0.04422673338</v>
      </c>
      <c r="P178" s="115">
        <f t="shared" si="1"/>
        <v>969.3185301</v>
      </c>
      <c r="Q178" s="116">
        <f t="shared" si="2"/>
        <v>-1411.585864</v>
      </c>
    </row>
    <row r="179" ht="15.75" customHeight="1">
      <c r="A179" s="117">
        <v>44809.020833333336</v>
      </c>
      <c r="B179" s="70" t="s">
        <v>263</v>
      </c>
      <c r="C179" s="118">
        <v>1.68</v>
      </c>
      <c r="D179" s="119"/>
      <c r="E179" s="120" t="s">
        <v>459</v>
      </c>
      <c r="F179" s="121"/>
      <c r="G179" s="121"/>
      <c r="H179" s="122"/>
      <c r="I179" s="123"/>
      <c r="J179" s="121"/>
      <c r="K179" s="121"/>
      <c r="L179" s="121"/>
      <c r="M179" s="121"/>
      <c r="N179" s="121"/>
      <c r="O179" s="124"/>
      <c r="P179" s="115">
        <f t="shared" si="1"/>
        <v>969.3185301</v>
      </c>
      <c r="Q179" s="116">
        <f t="shared" si="2"/>
        <v>-969.3185301</v>
      </c>
    </row>
    <row r="180" ht="15.75" customHeight="1">
      <c r="A180" s="117">
        <v>44811.833333333336</v>
      </c>
      <c r="B180" s="70" t="s">
        <v>269</v>
      </c>
      <c r="C180" s="118">
        <v>1.25</v>
      </c>
      <c r="D180" s="125">
        <f>C180*C181</f>
        <v>1.8375</v>
      </c>
      <c r="E180" s="120" t="s">
        <v>459</v>
      </c>
      <c r="F180" s="126">
        <v>90.0</v>
      </c>
      <c r="G180" s="126">
        <f>G178+1</f>
        <v>50</v>
      </c>
      <c r="H180" s="127">
        <f>G180/F180</f>
        <v>0.5555555556</v>
      </c>
      <c r="I180" s="128">
        <f>I178+L178</f>
        <v>17248.42602</v>
      </c>
      <c r="J180" s="129">
        <f>I180*0.025</f>
        <v>431.2106504</v>
      </c>
      <c r="K180" s="129">
        <f>K178+J180</f>
        <v>29500.90039</v>
      </c>
      <c r="L180" s="129">
        <f>(D180-1)*J180</f>
        <v>361.1389197</v>
      </c>
      <c r="M180" s="130">
        <f>M179+L180</f>
        <v>361.1389197</v>
      </c>
      <c r="N180" s="131">
        <f>M180/K180</f>
        <v>0.01224162364</v>
      </c>
      <c r="O180" s="132">
        <f>(10000+M180)/10000-100%</f>
        <v>0.03611389197</v>
      </c>
      <c r="P180" s="115">
        <f t="shared" si="1"/>
        <v>969.3185301</v>
      </c>
      <c r="Q180" s="116">
        <f t="shared" si="2"/>
        <v>-608.1796104</v>
      </c>
    </row>
    <row r="181" ht="15.75" customHeight="1">
      <c r="A181" s="117">
        <v>44811.354166666664</v>
      </c>
      <c r="B181" s="70" t="s">
        <v>267</v>
      </c>
      <c r="C181" s="118">
        <v>1.47</v>
      </c>
      <c r="D181" s="119"/>
      <c r="E181" s="120" t="s">
        <v>459</v>
      </c>
      <c r="F181" s="121"/>
      <c r="G181" s="121"/>
      <c r="H181" s="122"/>
      <c r="I181" s="123"/>
      <c r="J181" s="121"/>
      <c r="K181" s="121"/>
      <c r="L181" s="121"/>
      <c r="M181" s="121"/>
      <c r="N181" s="121"/>
      <c r="O181" s="124"/>
      <c r="P181" s="115">
        <f t="shared" si="1"/>
        <v>969.3185301</v>
      </c>
      <c r="Q181" s="116">
        <f t="shared" si="2"/>
        <v>-969.3185301</v>
      </c>
    </row>
    <row r="182" ht="15.75" customHeight="1">
      <c r="A182" s="117">
        <v>44811.479166666664</v>
      </c>
      <c r="B182" s="70" t="s">
        <v>268</v>
      </c>
      <c r="C182" s="118">
        <v>1.48</v>
      </c>
      <c r="D182" s="125">
        <f>C182*C183</f>
        <v>2.3976</v>
      </c>
      <c r="E182" s="120" t="s">
        <v>459</v>
      </c>
      <c r="F182" s="126">
        <v>91.0</v>
      </c>
      <c r="G182" s="126">
        <f>G180+1</f>
        <v>51</v>
      </c>
      <c r="H182" s="127">
        <f>G182/F182</f>
        <v>0.5604395604</v>
      </c>
      <c r="I182" s="128">
        <f>I180+L180</f>
        <v>17609.56494</v>
      </c>
      <c r="J182" s="129">
        <f>I182*0.025</f>
        <v>440.2391234</v>
      </c>
      <c r="K182" s="129">
        <f>K180+J182</f>
        <v>29941.13952</v>
      </c>
      <c r="L182" s="129">
        <f>(D182-1)*J182</f>
        <v>615.2781989</v>
      </c>
      <c r="M182" s="130">
        <f>M181+L182</f>
        <v>615.2781989</v>
      </c>
      <c r="N182" s="131">
        <f>M182/K182</f>
        <v>0.02054959193</v>
      </c>
      <c r="O182" s="132">
        <f>(10000+M182)/10000-100%</f>
        <v>0.06152781989</v>
      </c>
      <c r="P182" s="115">
        <f t="shared" si="1"/>
        <v>969.3185301</v>
      </c>
      <c r="Q182" s="116">
        <f t="shared" si="2"/>
        <v>-354.0403312</v>
      </c>
    </row>
    <row r="183" ht="15.75" customHeight="1">
      <c r="A183" s="117">
        <v>44811.958333333336</v>
      </c>
      <c r="B183" s="70" t="s">
        <v>270</v>
      </c>
      <c r="C183" s="118">
        <v>1.62</v>
      </c>
      <c r="D183" s="119"/>
      <c r="E183" s="120" t="s">
        <v>459</v>
      </c>
      <c r="F183" s="121"/>
      <c r="G183" s="121"/>
      <c r="H183" s="122"/>
      <c r="I183" s="123"/>
      <c r="J183" s="121"/>
      <c r="K183" s="121"/>
      <c r="L183" s="121"/>
      <c r="M183" s="121"/>
      <c r="N183" s="121"/>
      <c r="O183" s="124"/>
      <c r="P183" s="115">
        <f t="shared" si="1"/>
        <v>969.3185301</v>
      </c>
      <c r="Q183" s="116">
        <f t="shared" si="2"/>
        <v>-969.3185301</v>
      </c>
    </row>
    <row r="184" ht="15.75" customHeight="1">
      <c r="A184" s="117">
        <v>44812.041666666664</v>
      </c>
      <c r="B184" s="70" t="s">
        <v>271</v>
      </c>
      <c r="C184" s="118">
        <v>1.62</v>
      </c>
      <c r="D184" s="125">
        <f>C184*C185</f>
        <v>2.7864</v>
      </c>
      <c r="E184" s="120" t="s">
        <v>459</v>
      </c>
      <c r="F184" s="126">
        <v>92.0</v>
      </c>
      <c r="G184" s="126">
        <v>51.0</v>
      </c>
      <c r="H184" s="127">
        <f>G184/F184</f>
        <v>0.5543478261</v>
      </c>
      <c r="I184" s="128">
        <f>I182+L182</f>
        <v>18224.84314</v>
      </c>
      <c r="J184" s="129">
        <f>I184*0.025</f>
        <v>455.6210784</v>
      </c>
      <c r="K184" s="129">
        <f>K182+J184</f>
        <v>30396.7606</v>
      </c>
      <c r="L184" s="129">
        <f>J184-(J184*2)</f>
        <v>-455.6210784</v>
      </c>
      <c r="M184" s="130">
        <f>M183+L184</f>
        <v>-455.6210784</v>
      </c>
      <c r="N184" s="131">
        <f>M184/K184</f>
        <v>-0.01498913271</v>
      </c>
      <c r="O184" s="132">
        <f>(10000+M184)/10000-100%</f>
        <v>-0.04556210784</v>
      </c>
      <c r="P184" s="115">
        <f t="shared" si="1"/>
        <v>969.3185301</v>
      </c>
      <c r="Q184" s="116">
        <f t="shared" si="2"/>
        <v>-1424.939608</v>
      </c>
    </row>
    <row r="185" ht="15.75" customHeight="1">
      <c r="A185" s="117">
        <v>44812.041666666664</v>
      </c>
      <c r="B185" s="70" t="s">
        <v>272</v>
      </c>
      <c r="C185" s="118">
        <v>1.72</v>
      </c>
      <c r="D185" s="119"/>
      <c r="E185" s="120" t="s">
        <v>460</v>
      </c>
      <c r="F185" s="121"/>
      <c r="G185" s="121"/>
      <c r="H185" s="122"/>
      <c r="I185" s="123"/>
      <c r="J185" s="121"/>
      <c r="K185" s="121"/>
      <c r="L185" s="121"/>
      <c r="M185" s="121"/>
      <c r="N185" s="121"/>
      <c r="O185" s="124"/>
      <c r="P185" s="115">
        <f t="shared" si="1"/>
        <v>969.3185301</v>
      </c>
      <c r="Q185" s="116">
        <f t="shared" si="2"/>
        <v>-969.3185301</v>
      </c>
    </row>
    <row r="186" ht="15.75" customHeight="1">
      <c r="A186" s="117">
        <v>44814.791666666664</v>
      </c>
      <c r="B186" s="70" t="s">
        <v>274</v>
      </c>
      <c r="C186" s="118">
        <v>1.65</v>
      </c>
      <c r="D186" s="125">
        <f>C186*C187</f>
        <v>2.8545</v>
      </c>
      <c r="E186" s="120" t="s">
        <v>459</v>
      </c>
      <c r="F186" s="126">
        <v>93.0</v>
      </c>
      <c r="G186" s="126">
        <f>G184+1</f>
        <v>52</v>
      </c>
      <c r="H186" s="127">
        <f>G186/F186</f>
        <v>0.5591397849</v>
      </c>
      <c r="I186" s="128">
        <f>I184+L184</f>
        <v>17769.22206</v>
      </c>
      <c r="J186" s="129">
        <f>I186*0.025</f>
        <v>444.2305514</v>
      </c>
      <c r="K186" s="129">
        <f>K184+J186</f>
        <v>30840.99115</v>
      </c>
      <c r="L186" s="129">
        <f>(D186-1)*J186</f>
        <v>823.8255576</v>
      </c>
      <c r="M186" s="130">
        <f>M185+L186</f>
        <v>823.8255576</v>
      </c>
      <c r="N186" s="131">
        <f>M186/K186</f>
        <v>0.02671203249</v>
      </c>
      <c r="O186" s="132">
        <f>(10000+M186)/10000-100%</f>
        <v>0.08238255576</v>
      </c>
      <c r="P186" s="115">
        <f t="shared" si="1"/>
        <v>969.3185301</v>
      </c>
      <c r="Q186" s="116">
        <f t="shared" si="2"/>
        <v>-145.4929725</v>
      </c>
    </row>
    <row r="187" ht="15.75" customHeight="1">
      <c r="A187" s="117">
        <v>44814.354166666664</v>
      </c>
      <c r="B187" s="70" t="s">
        <v>273</v>
      </c>
      <c r="C187" s="118">
        <v>1.73</v>
      </c>
      <c r="D187" s="119"/>
      <c r="E187" s="120" t="s">
        <v>459</v>
      </c>
      <c r="F187" s="121"/>
      <c r="G187" s="121"/>
      <c r="H187" s="122"/>
      <c r="I187" s="123"/>
      <c r="J187" s="121"/>
      <c r="K187" s="121"/>
      <c r="L187" s="121"/>
      <c r="M187" s="121"/>
      <c r="N187" s="121"/>
      <c r="O187" s="124"/>
      <c r="P187" s="115">
        <f t="shared" si="1"/>
        <v>969.3185301</v>
      </c>
      <c r="Q187" s="116">
        <f t="shared" si="2"/>
        <v>-969.3185301</v>
      </c>
    </row>
    <row r="188" ht="15.75" customHeight="1">
      <c r="A188" s="117">
        <v>44815.583333333336</v>
      </c>
      <c r="B188" s="70" t="s">
        <v>275</v>
      </c>
      <c r="C188" s="118">
        <v>1.21</v>
      </c>
      <c r="D188" s="125">
        <f>C188*C189</f>
        <v>1.6214</v>
      </c>
      <c r="E188" s="120" t="s">
        <v>459</v>
      </c>
      <c r="F188" s="126">
        <v>94.0</v>
      </c>
      <c r="G188" s="126">
        <f>G186+1</f>
        <v>53</v>
      </c>
      <c r="H188" s="127">
        <f>G188/F188</f>
        <v>0.5638297872</v>
      </c>
      <c r="I188" s="128">
        <f>I186+L186</f>
        <v>18593.04761</v>
      </c>
      <c r="J188" s="129">
        <f>I188*0.025</f>
        <v>464.8261904</v>
      </c>
      <c r="K188" s="129">
        <f>K186+J188</f>
        <v>31305.81734</v>
      </c>
      <c r="L188" s="129">
        <f>(D188-1)*J188</f>
        <v>288.8429947</v>
      </c>
      <c r="M188" s="130">
        <f>M187+L188</f>
        <v>288.8429947</v>
      </c>
      <c r="N188" s="131">
        <f>M188/K188</f>
        <v>0.009226495881</v>
      </c>
      <c r="O188" s="132">
        <f>(10000+M188)/10000-100%</f>
        <v>0.02888429947</v>
      </c>
      <c r="P188" s="115">
        <f t="shared" si="1"/>
        <v>969.3185301</v>
      </c>
      <c r="Q188" s="116">
        <f t="shared" si="2"/>
        <v>-680.4755354</v>
      </c>
    </row>
    <row r="189" ht="15.75" customHeight="1">
      <c r="A189" s="117">
        <v>44815.833333333336</v>
      </c>
      <c r="B189" s="70" t="s">
        <v>281</v>
      </c>
      <c r="C189" s="118">
        <v>1.34</v>
      </c>
      <c r="D189" s="119"/>
      <c r="E189" s="120" t="s">
        <v>459</v>
      </c>
      <c r="F189" s="121"/>
      <c r="G189" s="121"/>
      <c r="H189" s="122"/>
      <c r="I189" s="123"/>
      <c r="J189" s="121"/>
      <c r="K189" s="121"/>
      <c r="L189" s="121"/>
      <c r="M189" s="121"/>
      <c r="N189" s="121"/>
      <c r="O189" s="124"/>
      <c r="P189" s="115">
        <f t="shared" si="1"/>
        <v>969.3185301</v>
      </c>
      <c r="Q189" s="116">
        <f t="shared" si="2"/>
        <v>-969.3185301</v>
      </c>
    </row>
    <row r="190" ht="15.75" customHeight="1">
      <c r="A190" s="117">
        <v>44816.020833333336</v>
      </c>
      <c r="B190" s="70" t="s">
        <v>283</v>
      </c>
      <c r="C190" s="118">
        <v>1.39</v>
      </c>
      <c r="D190" s="125">
        <f>C190*C191</f>
        <v>1.9738</v>
      </c>
      <c r="E190" s="120" t="s">
        <v>459</v>
      </c>
      <c r="F190" s="126">
        <v>95.0</v>
      </c>
      <c r="G190" s="126">
        <f>G188+1</f>
        <v>54</v>
      </c>
      <c r="H190" s="127">
        <f>G190/F190</f>
        <v>0.5684210526</v>
      </c>
      <c r="I190" s="128">
        <f>I188+L188</f>
        <v>18881.89061</v>
      </c>
      <c r="J190" s="129">
        <f>I190*0.025</f>
        <v>472.0472652</v>
      </c>
      <c r="K190" s="129">
        <f>K188+J190</f>
        <v>31777.8646</v>
      </c>
      <c r="L190" s="129">
        <f>(D190-1)*J190</f>
        <v>459.6796269</v>
      </c>
      <c r="M190" s="130">
        <f>M189+L190</f>
        <v>459.6796269</v>
      </c>
      <c r="N190" s="131">
        <f>M190/K190</f>
        <v>0.01446540328</v>
      </c>
      <c r="O190" s="132">
        <f>(10000+M190)/10000-100%</f>
        <v>0.04596796269</v>
      </c>
      <c r="P190" s="115">
        <f t="shared" si="1"/>
        <v>969.3185301</v>
      </c>
      <c r="Q190" s="116">
        <f t="shared" si="2"/>
        <v>-509.6389032</v>
      </c>
    </row>
    <row r="191" ht="15.75" customHeight="1">
      <c r="A191" s="117">
        <v>44815.645833333336</v>
      </c>
      <c r="B191" s="70" t="s">
        <v>277</v>
      </c>
      <c r="C191" s="118">
        <v>1.42</v>
      </c>
      <c r="D191" s="119"/>
      <c r="E191" s="120" t="s">
        <v>459</v>
      </c>
      <c r="F191" s="121"/>
      <c r="G191" s="121"/>
      <c r="H191" s="122"/>
      <c r="I191" s="123"/>
      <c r="J191" s="121"/>
      <c r="K191" s="121"/>
      <c r="L191" s="121"/>
      <c r="M191" s="121"/>
      <c r="N191" s="121"/>
      <c r="O191" s="124"/>
      <c r="P191" s="115">
        <f t="shared" si="1"/>
        <v>969.3185301</v>
      </c>
      <c r="Q191" s="116">
        <f t="shared" si="2"/>
        <v>-969.3185301</v>
      </c>
    </row>
    <row r="192" ht="15.75" customHeight="1">
      <c r="A192" s="117">
        <v>44815.625</v>
      </c>
      <c r="B192" s="70" t="s">
        <v>276</v>
      </c>
      <c r="C192" s="118">
        <v>1.46</v>
      </c>
      <c r="D192" s="125">
        <f>C192*C193</f>
        <v>2.1754</v>
      </c>
      <c r="E192" s="120" t="s">
        <v>459</v>
      </c>
      <c r="F192" s="126">
        <v>96.0</v>
      </c>
      <c r="G192" s="126">
        <f>G190+1</f>
        <v>55</v>
      </c>
      <c r="H192" s="127">
        <f>G192/F192</f>
        <v>0.5729166667</v>
      </c>
      <c r="I192" s="128">
        <f>I190+L190</f>
        <v>19341.57024</v>
      </c>
      <c r="J192" s="129">
        <f>I192*0.025</f>
        <v>483.5392559</v>
      </c>
      <c r="K192" s="129">
        <f>K190+J192</f>
        <v>32261.40386</v>
      </c>
      <c r="L192" s="129">
        <f>(D192-1)*J192</f>
        <v>568.3520414</v>
      </c>
      <c r="M192" s="130">
        <f>M191+L192</f>
        <v>568.3520414</v>
      </c>
      <c r="N192" s="131">
        <f>M192/K192</f>
        <v>0.01761708957</v>
      </c>
      <c r="O192" s="132">
        <f>(10000+M192)/10000-100%</f>
        <v>0.05683520414</v>
      </c>
      <c r="P192" s="115">
        <f t="shared" si="1"/>
        <v>969.3185301</v>
      </c>
      <c r="Q192" s="116">
        <f t="shared" si="2"/>
        <v>-400.9664887</v>
      </c>
    </row>
    <row r="193" ht="15.75" customHeight="1">
      <c r="A193" s="117">
        <v>44815.833333333336</v>
      </c>
      <c r="B193" s="70" t="s">
        <v>282</v>
      </c>
      <c r="C193" s="118">
        <v>1.49</v>
      </c>
      <c r="D193" s="119"/>
      <c r="E193" s="120" t="s">
        <v>459</v>
      </c>
      <c r="F193" s="121"/>
      <c r="G193" s="121"/>
      <c r="H193" s="122"/>
      <c r="I193" s="123"/>
      <c r="J193" s="121"/>
      <c r="K193" s="121"/>
      <c r="L193" s="121"/>
      <c r="M193" s="121"/>
      <c r="N193" s="121"/>
      <c r="O193" s="124"/>
      <c r="P193" s="115">
        <f t="shared" si="1"/>
        <v>969.3185301</v>
      </c>
      <c r="Q193" s="116">
        <f t="shared" si="2"/>
        <v>-969.3185301</v>
      </c>
    </row>
    <row r="194" ht="15.75" customHeight="1">
      <c r="A194" s="117">
        <v>44815.6875</v>
      </c>
      <c r="B194" s="70" t="s">
        <v>278</v>
      </c>
      <c r="C194" s="118">
        <v>1.54</v>
      </c>
      <c r="D194" s="125">
        <f>C194*C195</f>
        <v>2.4332</v>
      </c>
      <c r="E194" s="120" t="s">
        <v>459</v>
      </c>
      <c r="F194" s="126">
        <v>97.0</v>
      </c>
      <c r="G194" s="126">
        <f>G192+1</f>
        <v>56</v>
      </c>
      <c r="H194" s="127">
        <f>G194/F194</f>
        <v>0.5773195876</v>
      </c>
      <c r="I194" s="128">
        <f>I192+L192</f>
        <v>19909.92228</v>
      </c>
      <c r="J194" s="129">
        <f>I194*0.025</f>
        <v>497.7480569</v>
      </c>
      <c r="K194" s="129">
        <f>K192+J194</f>
        <v>32759.15192</v>
      </c>
      <c r="L194" s="129">
        <f>(D194-1)*J194</f>
        <v>713.3725152</v>
      </c>
      <c r="M194" s="130">
        <f>M193+L194</f>
        <v>713.3725152</v>
      </c>
      <c r="N194" s="131">
        <f>M194/K194</f>
        <v>0.02177628154</v>
      </c>
      <c r="O194" s="132">
        <f>(10000+M194)/10000-100%</f>
        <v>0.07133725152</v>
      </c>
      <c r="P194" s="115">
        <f t="shared" si="1"/>
        <v>969.3185301</v>
      </c>
      <c r="Q194" s="116">
        <f t="shared" si="2"/>
        <v>-255.9460149</v>
      </c>
    </row>
    <row r="195" ht="15.75" customHeight="1">
      <c r="A195" s="117">
        <v>44815.75</v>
      </c>
      <c r="B195" s="70" t="s">
        <v>280</v>
      </c>
      <c r="C195" s="118">
        <v>1.58</v>
      </c>
      <c r="D195" s="119"/>
      <c r="E195" s="120" t="s">
        <v>459</v>
      </c>
      <c r="F195" s="121"/>
      <c r="G195" s="121"/>
      <c r="H195" s="122"/>
      <c r="I195" s="123"/>
      <c r="J195" s="121"/>
      <c r="K195" s="121"/>
      <c r="L195" s="121"/>
      <c r="M195" s="121"/>
      <c r="N195" s="121"/>
      <c r="O195" s="124"/>
      <c r="P195" s="115">
        <f t="shared" si="1"/>
        <v>969.3185301</v>
      </c>
      <c r="Q195" s="116">
        <f t="shared" si="2"/>
        <v>-969.3185301</v>
      </c>
    </row>
    <row r="196" ht="15.75" customHeight="1">
      <c r="A196" s="117">
        <v>44816.333333333336</v>
      </c>
      <c r="B196" s="70" t="s">
        <v>284</v>
      </c>
      <c r="C196" s="118">
        <v>1.59</v>
      </c>
      <c r="D196" s="125">
        <f>C196*C197</f>
        <v>2.6712</v>
      </c>
      <c r="E196" s="120" t="s">
        <v>459</v>
      </c>
      <c r="F196" s="126">
        <v>98.0</v>
      </c>
      <c r="G196" s="126">
        <v>56.0</v>
      </c>
      <c r="H196" s="127">
        <f>G196/F196</f>
        <v>0.5714285714</v>
      </c>
      <c r="I196" s="128">
        <f>I194+L194</f>
        <v>20623.29479</v>
      </c>
      <c r="J196" s="129">
        <f>I196*0.025</f>
        <v>515.5823698</v>
      </c>
      <c r="K196" s="129">
        <f>K194+J196</f>
        <v>33274.73429</v>
      </c>
      <c r="L196" s="129">
        <f>J196-(J196*2)</f>
        <v>-515.5823698</v>
      </c>
      <c r="M196" s="130">
        <f>M195+L196</f>
        <v>-515.5823698</v>
      </c>
      <c r="N196" s="131">
        <f>M196/K196</f>
        <v>-0.01549471035</v>
      </c>
      <c r="O196" s="132">
        <f>(10000+M196)/10000-100%</f>
        <v>-0.05155823698</v>
      </c>
      <c r="P196" s="115">
        <f t="shared" si="1"/>
        <v>969.3185301</v>
      </c>
      <c r="Q196" s="116">
        <f t="shared" si="2"/>
        <v>-1484.9009</v>
      </c>
    </row>
    <row r="197" ht="15.75" customHeight="1">
      <c r="A197" s="117">
        <v>44816.833333333336</v>
      </c>
      <c r="B197" s="70" t="s">
        <v>285</v>
      </c>
      <c r="C197" s="118">
        <v>1.68</v>
      </c>
      <c r="D197" s="119"/>
      <c r="E197" s="120" t="s">
        <v>460</v>
      </c>
      <c r="F197" s="121"/>
      <c r="G197" s="121"/>
      <c r="H197" s="122"/>
      <c r="I197" s="123"/>
      <c r="J197" s="121"/>
      <c r="K197" s="121"/>
      <c r="L197" s="121"/>
      <c r="M197" s="121"/>
      <c r="N197" s="121"/>
      <c r="O197" s="124"/>
      <c r="P197" s="115">
        <f t="shared" si="1"/>
        <v>969.3185301</v>
      </c>
      <c r="Q197" s="116">
        <f t="shared" si="2"/>
        <v>-969.3185301</v>
      </c>
    </row>
    <row r="198" ht="15.75" customHeight="1">
      <c r="A198" s="117">
        <v>44821.0</v>
      </c>
      <c r="B198" s="70" t="s">
        <v>288</v>
      </c>
      <c r="C198" s="118">
        <v>1.35</v>
      </c>
      <c r="D198" s="125">
        <f>C198*C199</f>
        <v>1.89</v>
      </c>
      <c r="E198" s="120" t="s">
        <v>460</v>
      </c>
      <c r="F198" s="126">
        <v>99.0</v>
      </c>
      <c r="G198" s="126">
        <v>56.0</v>
      </c>
      <c r="H198" s="127">
        <f>G198/F198</f>
        <v>0.5656565657</v>
      </c>
      <c r="I198" s="128">
        <f>I196+L196</f>
        <v>20107.71242</v>
      </c>
      <c r="J198" s="129">
        <f>I198*0.025</f>
        <v>502.6928106</v>
      </c>
      <c r="K198" s="129">
        <f>K196+J198</f>
        <v>33777.4271</v>
      </c>
      <c r="L198" s="129">
        <f>J198-(J198*2)</f>
        <v>-502.6928106</v>
      </c>
      <c r="M198" s="130">
        <f>M197+L198</f>
        <v>-502.6928106</v>
      </c>
      <c r="N198" s="131">
        <f>M198/K198</f>
        <v>-0.01488250746</v>
      </c>
      <c r="O198" s="132">
        <f>(10000+M198)/10000-100%</f>
        <v>-0.05026928106</v>
      </c>
      <c r="P198" s="115">
        <f t="shared" si="1"/>
        <v>969.3185301</v>
      </c>
      <c r="Q198" s="116">
        <f t="shared" si="2"/>
        <v>-1472.011341</v>
      </c>
    </row>
    <row r="199" ht="15.75" customHeight="1">
      <c r="A199" s="117">
        <v>44820.833333333336</v>
      </c>
      <c r="B199" s="70" t="s">
        <v>45</v>
      </c>
      <c r="C199" s="118">
        <v>1.4</v>
      </c>
      <c r="D199" s="119"/>
      <c r="E199" s="120" t="s">
        <v>459</v>
      </c>
      <c r="F199" s="121"/>
      <c r="G199" s="121"/>
      <c r="H199" s="122"/>
      <c r="I199" s="123"/>
      <c r="J199" s="121"/>
      <c r="K199" s="121"/>
      <c r="L199" s="121"/>
      <c r="M199" s="121"/>
      <c r="N199" s="121"/>
      <c r="O199" s="124"/>
      <c r="P199" s="115">
        <f t="shared" si="1"/>
        <v>969.3185301</v>
      </c>
      <c r="Q199" s="116">
        <f t="shared" si="2"/>
        <v>-969.3185301</v>
      </c>
    </row>
    <row r="200" ht="15.75" customHeight="1">
      <c r="A200" s="117">
        <v>44821.833333333336</v>
      </c>
      <c r="B200" s="70" t="s">
        <v>291</v>
      </c>
      <c r="C200" s="118">
        <v>1.26</v>
      </c>
      <c r="D200" s="125">
        <f>C200*C201</f>
        <v>1.9782</v>
      </c>
      <c r="E200" s="120" t="s">
        <v>460</v>
      </c>
      <c r="F200" s="126">
        <v>100.0</v>
      </c>
      <c r="G200" s="126">
        <v>56.0</v>
      </c>
      <c r="H200" s="127">
        <f>G200/F200</f>
        <v>0.56</v>
      </c>
      <c r="I200" s="128">
        <f>I198+L198</f>
        <v>19605.01961</v>
      </c>
      <c r="J200" s="129">
        <f>I200*0.025</f>
        <v>490.1254903</v>
      </c>
      <c r="K200" s="129">
        <f>K198+J200</f>
        <v>34267.55259</v>
      </c>
      <c r="L200" s="129">
        <f>J200-(J200*2)</f>
        <v>-490.1254903</v>
      </c>
      <c r="M200" s="130">
        <f>M199+L200</f>
        <v>-490.1254903</v>
      </c>
      <c r="N200" s="131">
        <f>M200/K200</f>
        <v>-0.01430290328</v>
      </c>
      <c r="O200" s="132">
        <f>(10000+M200)/10000-100%</f>
        <v>-0.04901254903</v>
      </c>
      <c r="P200" s="115">
        <f t="shared" si="1"/>
        <v>969.3185301</v>
      </c>
      <c r="Q200" s="116">
        <f t="shared" si="2"/>
        <v>-1459.44402</v>
      </c>
    </row>
    <row r="201" ht="15.75" customHeight="1">
      <c r="A201" s="117">
        <v>44821.625</v>
      </c>
      <c r="B201" s="70" t="s">
        <v>289</v>
      </c>
      <c r="C201" s="118">
        <v>1.57</v>
      </c>
      <c r="D201" s="119"/>
      <c r="E201" s="120" t="s">
        <v>459</v>
      </c>
      <c r="F201" s="121"/>
      <c r="G201" s="121"/>
      <c r="H201" s="122"/>
      <c r="I201" s="123"/>
      <c r="J201" s="121"/>
      <c r="K201" s="121"/>
      <c r="L201" s="121"/>
      <c r="M201" s="121"/>
      <c r="N201" s="121"/>
      <c r="O201" s="124"/>
      <c r="P201" s="115">
        <f t="shared" si="1"/>
        <v>969.3185301</v>
      </c>
      <c r="Q201" s="116">
        <f t="shared" si="2"/>
        <v>-969.3185301</v>
      </c>
    </row>
    <row r="202" ht="15.75" customHeight="1">
      <c r="A202" s="117">
        <v>44822.625</v>
      </c>
      <c r="B202" s="70" t="s">
        <v>292</v>
      </c>
      <c r="C202" s="118">
        <v>1.25</v>
      </c>
      <c r="D202" s="125">
        <f>C202*C203</f>
        <v>1.675</v>
      </c>
      <c r="E202" s="120" t="s">
        <v>459</v>
      </c>
      <c r="F202" s="126">
        <v>101.0</v>
      </c>
      <c r="G202" s="126">
        <f>G200+1</f>
        <v>57</v>
      </c>
      <c r="H202" s="127">
        <f>G202/F202</f>
        <v>0.5643564356</v>
      </c>
      <c r="I202" s="128">
        <f>I200+L200</f>
        <v>19114.89412</v>
      </c>
      <c r="J202" s="129">
        <f>I202*0.025</f>
        <v>477.8723531</v>
      </c>
      <c r="K202" s="129">
        <f>K200+J202</f>
        <v>34745.42494</v>
      </c>
      <c r="L202" s="129">
        <f>(D202-1)*J202</f>
        <v>322.5638383</v>
      </c>
      <c r="M202" s="130">
        <f>M201+L202</f>
        <v>322.5638383</v>
      </c>
      <c r="N202" s="131">
        <f>M202/K202</f>
        <v>0.009283634864</v>
      </c>
      <c r="O202" s="132">
        <f>(10000+M202)/10000-100%</f>
        <v>0.03225638383</v>
      </c>
      <c r="P202" s="115">
        <f t="shared" si="1"/>
        <v>969.3185301</v>
      </c>
      <c r="Q202" s="116">
        <f t="shared" si="2"/>
        <v>-646.7546918</v>
      </c>
    </row>
    <row r="203" ht="15.75" customHeight="1">
      <c r="A203" s="117">
        <v>44822.833333333336</v>
      </c>
      <c r="B203" s="70" t="s">
        <v>294</v>
      </c>
      <c r="C203" s="118">
        <v>1.34</v>
      </c>
      <c r="D203" s="119"/>
      <c r="E203" s="120" t="s">
        <v>459</v>
      </c>
      <c r="F203" s="121"/>
      <c r="G203" s="121"/>
      <c r="H203" s="122"/>
      <c r="I203" s="123"/>
      <c r="J203" s="121"/>
      <c r="K203" s="121"/>
      <c r="L203" s="121"/>
      <c r="M203" s="121"/>
      <c r="N203" s="121"/>
      <c r="O203" s="124"/>
      <c r="P203" s="115">
        <f t="shared" si="1"/>
        <v>969.3185301</v>
      </c>
      <c r="Q203" s="116">
        <f t="shared" si="2"/>
        <v>-969.3185301</v>
      </c>
    </row>
    <row r="204" ht="15.75" customHeight="1">
      <c r="A204" s="117">
        <v>44822.875</v>
      </c>
      <c r="B204" s="70" t="s">
        <v>295</v>
      </c>
      <c r="C204" s="118">
        <v>1.37</v>
      </c>
      <c r="D204" s="125">
        <f>C204*C205</f>
        <v>2.0824</v>
      </c>
      <c r="E204" s="120" t="s">
        <v>459</v>
      </c>
      <c r="F204" s="126">
        <v>102.0</v>
      </c>
      <c r="G204" s="126">
        <f>G202+1</f>
        <v>58</v>
      </c>
      <c r="H204" s="127">
        <f>G204/F204</f>
        <v>0.568627451</v>
      </c>
      <c r="I204" s="128">
        <f>I202+L202</f>
        <v>19437.45796</v>
      </c>
      <c r="J204" s="129">
        <f>I204*0.025</f>
        <v>485.936449</v>
      </c>
      <c r="K204" s="129">
        <f>K202+J204</f>
        <v>35231.36139</v>
      </c>
      <c r="L204" s="129">
        <f>(D204-1)*J204</f>
        <v>525.9776124</v>
      </c>
      <c r="M204" s="130">
        <f>M203+L204</f>
        <v>525.9776124</v>
      </c>
      <c r="N204" s="131">
        <f>M204/K204</f>
        <v>0.01492924462</v>
      </c>
      <c r="O204" s="132">
        <f>(10000+M204)/10000-100%</f>
        <v>0.05259776124</v>
      </c>
      <c r="P204" s="115">
        <f t="shared" si="1"/>
        <v>969.3185301</v>
      </c>
      <c r="Q204" s="116">
        <f t="shared" si="2"/>
        <v>-443.3409177</v>
      </c>
    </row>
    <row r="205" ht="15.75" customHeight="1">
      <c r="A205" s="117">
        <v>44822.791666666664</v>
      </c>
      <c r="B205" s="70" t="s">
        <v>293</v>
      </c>
      <c r="C205" s="118">
        <v>1.52</v>
      </c>
      <c r="D205" s="119"/>
      <c r="E205" s="120" t="s">
        <v>459</v>
      </c>
      <c r="F205" s="121"/>
      <c r="G205" s="121"/>
      <c r="H205" s="122"/>
      <c r="I205" s="123"/>
      <c r="J205" s="121"/>
      <c r="K205" s="121"/>
      <c r="L205" s="121"/>
      <c r="M205" s="121"/>
      <c r="N205" s="121"/>
      <c r="O205" s="124"/>
      <c r="P205" s="115">
        <f t="shared" si="1"/>
        <v>969.3185301</v>
      </c>
      <c r="Q205" s="116">
        <f t="shared" si="2"/>
        <v>-969.3185301</v>
      </c>
    </row>
    <row r="206" ht="15.75" customHeight="1">
      <c r="A206" s="117">
        <v>44828.625</v>
      </c>
      <c r="B206" s="70" t="s">
        <v>297</v>
      </c>
      <c r="C206" s="118">
        <v>1.34</v>
      </c>
      <c r="D206" s="125">
        <f>C206*C207</f>
        <v>1.8492</v>
      </c>
      <c r="E206" s="120" t="s">
        <v>459</v>
      </c>
      <c r="F206" s="126">
        <v>103.0</v>
      </c>
      <c r="G206" s="126">
        <v>58.0</v>
      </c>
      <c r="H206" s="127">
        <f>G206/F206</f>
        <v>0.5631067961</v>
      </c>
      <c r="I206" s="128">
        <f>I204+L204</f>
        <v>19963.43557</v>
      </c>
      <c r="J206" s="129">
        <f>I206*0.025</f>
        <v>499.0858893</v>
      </c>
      <c r="K206" s="129">
        <f>K204+J206</f>
        <v>35730.44728</v>
      </c>
      <c r="L206" s="129">
        <f>J206-(J206*2)</f>
        <v>-499.0858893</v>
      </c>
      <c r="M206" s="130">
        <f>M205+L206</f>
        <v>-499.0858893</v>
      </c>
      <c r="N206" s="131">
        <f>M206/K206</f>
        <v>-0.01396808401</v>
      </c>
      <c r="O206" s="132">
        <f>(10000+M206)/10000-100%</f>
        <v>-0.04990858893</v>
      </c>
      <c r="P206" s="115">
        <f t="shared" si="1"/>
        <v>969.3185301</v>
      </c>
      <c r="Q206" s="116">
        <f t="shared" si="2"/>
        <v>-1468.404419</v>
      </c>
    </row>
    <row r="207" ht="15.75" customHeight="1">
      <c r="A207" s="117">
        <v>44828.520833333336</v>
      </c>
      <c r="B207" s="70" t="s">
        <v>296</v>
      </c>
      <c r="C207" s="118">
        <v>1.38</v>
      </c>
      <c r="D207" s="119"/>
      <c r="E207" s="120" t="s">
        <v>460</v>
      </c>
      <c r="F207" s="121"/>
      <c r="G207" s="121"/>
      <c r="H207" s="122"/>
      <c r="I207" s="123"/>
      <c r="J207" s="121"/>
      <c r="K207" s="121"/>
      <c r="L207" s="121"/>
      <c r="M207" s="121"/>
      <c r="N207" s="121"/>
      <c r="O207" s="124"/>
      <c r="P207" s="115">
        <f t="shared" si="1"/>
        <v>969.3185301</v>
      </c>
      <c r="Q207" s="116">
        <f t="shared" si="2"/>
        <v>-969.3185301</v>
      </c>
    </row>
    <row r="208" ht="15.75" customHeight="1">
      <c r="A208" s="117">
        <v>44828.927083333336</v>
      </c>
      <c r="B208" s="70" t="s">
        <v>298</v>
      </c>
      <c r="C208" s="118">
        <v>1.41</v>
      </c>
      <c r="D208" s="125">
        <f>C208*C209</f>
        <v>2.0163</v>
      </c>
      <c r="E208" s="120" t="s">
        <v>460</v>
      </c>
      <c r="F208" s="126">
        <v>104.0</v>
      </c>
      <c r="G208" s="126">
        <v>58.0</v>
      </c>
      <c r="H208" s="127">
        <f>G208/F208</f>
        <v>0.5576923077</v>
      </c>
      <c r="I208" s="128">
        <f>I206+L206</f>
        <v>19464.34968</v>
      </c>
      <c r="J208" s="129">
        <f>I208*0.025</f>
        <v>486.6087421</v>
      </c>
      <c r="K208" s="129">
        <f>K206+J208</f>
        <v>36217.05602</v>
      </c>
      <c r="L208" s="129">
        <f>J208-(J208*2)</f>
        <v>-486.6087421</v>
      </c>
      <c r="M208" s="130">
        <f>M207+L208</f>
        <v>-486.6087421</v>
      </c>
      <c r="N208" s="131">
        <f>M208/K208</f>
        <v>-0.01343589998</v>
      </c>
      <c r="O208" s="132">
        <f>(10000+M208)/10000-100%</f>
        <v>-0.04866087421</v>
      </c>
      <c r="P208" s="115">
        <f t="shared" si="1"/>
        <v>969.3185301</v>
      </c>
      <c r="Q208" s="116">
        <f t="shared" si="2"/>
        <v>-1455.927272</v>
      </c>
    </row>
    <row r="209" ht="15.75" customHeight="1">
      <c r="A209" s="117">
        <v>44828.9375</v>
      </c>
      <c r="B209" s="70" t="s">
        <v>299</v>
      </c>
      <c r="C209" s="118">
        <v>1.43</v>
      </c>
      <c r="D209" s="119"/>
      <c r="E209" s="120" t="s">
        <v>459</v>
      </c>
      <c r="F209" s="121"/>
      <c r="G209" s="121"/>
      <c r="H209" s="122"/>
      <c r="I209" s="123"/>
      <c r="J209" s="121"/>
      <c r="K209" s="121"/>
      <c r="L209" s="121"/>
      <c r="M209" s="121"/>
      <c r="N209" s="121"/>
      <c r="O209" s="124"/>
      <c r="P209" s="115">
        <f t="shared" si="1"/>
        <v>969.3185301</v>
      </c>
      <c r="Q209" s="116">
        <f t="shared" si="2"/>
        <v>-969.3185301</v>
      </c>
    </row>
    <row r="210" ht="15.75" customHeight="1">
      <c r="A210" s="117">
        <v>44834.822916666664</v>
      </c>
      <c r="B210" s="70" t="s">
        <v>303</v>
      </c>
      <c r="C210" s="118">
        <v>1.38</v>
      </c>
      <c r="D210" s="125">
        <f>C210*C211</f>
        <v>1.9458</v>
      </c>
      <c r="E210" s="120" t="s">
        <v>459</v>
      </c>
      <c r="F210" s="126">
        <v>105.0</v>
      </c>
      <c r="G210" s="126">
        <v>58.0</v>
      </c>
      <c r="H210" s="127">
        <f>G210/F210</f>
        <v>0.5523809524</v>
      </c>
      <c r="I210" s="128">
        <f>I208+L208</f>
        <v>18977.74094</v>
      </c>
      <c r="J210" s="129">
        <f>I210*0.025</f>
        <v>474.4435235</v>
      </c>
      <c r="K210" s="129">
        <f>K208+J210</f>
        <v>36691.49954</v>
      </c>
      <c r="L210" s="129">
        <f>J210-(J210*2)</f>
        <v>-474.4435235</v>
      </c>
      <c r="M210" s="130">
        <f>M209+L210</f>
        <v>-474.4435235</v>
      </c>
      <c r="N210" s="131">
        <f>M210/K210</f>
        <v>-0.01293061143</v>
      </c>
      <c r="O210" s="132">
        <f>(10000+M210)/10000-100%</f>
        <v>-0.04744435235</v>
      </c>
      <c r="P210" s="115">
        <f t="shared" si="1"/>
        <v>969.3185301</v>
      </c>
      <c r="Q210" s="116">
        <f t="shared" si="2"/>
        <v>-1443.762054</v>
      </c>
    </row>
    <row r="211" ht="15.75" customHeight="1">
      <c r="A211" s="117">
        <v>44834.791666666664</v>
      </c>
      <c r="B211" s="70" t="s">
        <v>302</v>
      </c>
      <c r="C211" s="118">
        <v>1.41</v>
      </c>
      <c r="D211" s="119"/>
      <c r="E211" s="120" t="s">
        <v>460</v>
      </c>
      <c r="F211" s="121"/>
      <c r="G211" s="121"/>
      <c r="H211" s="122"/>
      <c r="I211" s="123"/>
      <c r="J211" s="121"/>
      <c r="K211" s="121"/>
      <c r="L211" s="121"/>
      <c r="M211" s="121"/>
      <c r="N211" s="121"/>
      <c r="O211" s="124"/>
      <c r="P211" s="115">
        <f t="shared" si="1"/>
        <v>969.3185301</v>
      </c>
      <c r="Q211" s="116">
        <f t="shared" si="2"/>
        <v>-969.3185301</v>
      </c>
    </row>
    <row r="212" ht="15.75" customHeight="1">
      <c r="A212" s="117">
        <v>44835.770833333336</v>
      </c>
      <c r="B212" s="70" t="s">
        <v>307</v>
      </c>
      <c r="C212" s="118">
        <v>1.2</v>
      </c>
      <c r="D212" s="125">
        <f>C212*C213</f>
        <v>1.632</v>
      </c>
      <c r="E212" s="120" t="s">
        <v>459</v>
      </c>
      <c r="F212" s="126">
        <v>106.0</v>
      </c>
      <c r="G212" s="126">
        <f>G210+1</f>
        <v>59</v>
      </c>
      <c r="H212" s="127">
        <f>G212/F212</f>
        <v>0.5566037736</v>
      </c>
      <c r="I212" s="128">
        <f>I210+L210</f>
        <v>18503.29742</v>
      </c>
      <c r="J212" s="129">
        <f>I212*0.025</f>
        <v>462.5824355</v>
      </c>
      <c r="K212" s="129">
        <f>K210+J212</f>
        <v>37154.08198</v>
      </c>
      <c r="L212" s="129">
        <f>(D212-1)*J212</f>
        <v>292.3520992</v>
      </c>
      <c r="M212" s="130">
        <f>M211+L212</f>
        <v>292.3520992</v>
      </c>
      <c r="N212" s="131">
        <f>M212/K212</f>
        <v>0.007868640097</v>
      </c>
      <c r="O212" s="132">
        <f>(10000+M212)/10000-100%</f>
        <v>0.02923520992</v>
      </c>
      <c r="P212" s="115">
        <f t="shared" si="1"/>
        <v>969.3185301</v>
      </c>
      <c r="Q212" s="116">
        <f t="shared" si="2"/>
        <v>-676.9664309</v>
      </c>
    </row>
    <row r="213" ht="15.75" customHeight="1">
      <c r="A213" s="117">
        <v>44835.583333333336</v>
      </c>
      <c r="B213" s="70" t="s">
        <v>305</v>
      </c>
      <c r="C213" s="118">
        <v>1.36</v>
      </c>
      <c r="D213" s="119"/>
      <c r="E213" s="120" t="s">
        <v>459</v>
      </c>
      <c r="F213" s="121"/>
      <c r="G213" s="121"/>
      <c r="H213" s="122"/>
      <c r="I213" s="123"/>
      <c r="J213" s="121"/>
      <c r="K213" s="121"/>
      <c r="L213" s="121"/>
      <c r="M213" s="121"/>
      <c r="N213" s="121"/>
      <c r="O213" s="124"/>
      <c r="P213" s="115">
        <f t="shared" si="1"/>
        <v>969.3185301</v>
      </c>
      <c r="Q213" s="116">
        <f t="shared" si="2"/>
        <v>-969.3185301</v>
      </c>
    </row>
    <row r="214" ht="15.75" customHeight="1">
      <c r="A214" s="117">
        <v>44835.625</v>
      </c>
      <c r="B214" s="70" t="s">
        <v>306</v>
      </c>
      <c r="C214" s="118">
        <v>1.44</v>
      </c>
      <c r="D214" s="125">
        <f>C214*C215</f>
        <v>2.1024</v>
      </c>
      <c r="E214" s="120" t="s">
        <v>460</v>
      </c>
      <c r="F214" s="126">
        <v>107.0</v>
      </c>
      <c r="G214" s="126">
        <v>59.0</v>
      </c>
      <c r="H214" s="127">
        <f>G214/F214</f>
        <v>0.5514018692</v>
      </c>
      <c r="I214" s="128">
        <f>I212+L212</f>
        <v>18795.64952</v>
      </c>
      <c r="J214" s="129">
        <f>I214*0.025</f>
        <v>469.8912379</v>
      </c>
      <c r="K214" s="129">
        <f>K212+J214</f>
        <v>37623.97322</v>
      </c>
      <c r="L214" s="129">
        <f>J214-(J214*2)</f>
        <v>-469.8912379</v>
      </c>
      <c r="M214" s="130">
        <f>M213+L214</f>
        <v>-469.8912379</v>
      </c>
      <c r="N214" s="131">
        <f>M214/K214</f>
        <v>-0.01248914449</v>
      </c>
      <c r="O214" s="132">
        <f>(10000+M214)/10000-100%</f>
        <v>-0.04698912379</v>
      </c>
      <c r="P214" s="115">
        <f t="shared" si="1"/>
        <v>969.3185301</v>
      </c>
      <c r="Q214" s="116">
        <f t="shared" si="2"/>
        <v>-1439.209768</v>
      </c>
    </row>
    <row r="215" ht="15.75" customHeight="1">
      <c r="A215" s="117">
        <v>44835.541666666664</v>
      </c>
      <c r="B215" s="70" t="s">
        <v>304</v>
      </c>
      <c r="C215" s="118">
        <v>1.46</v>
      </c>
      <c r="D215" s="119"/>
      <c r="E215" s="120" t="s">
        <v>460</v>
      </c>
      <c r="F215" s="121"/>
      <c r="G215" s="121"/>
      <c r="H215" s="122"/>
      <c r="I215" s="123"/>
      <c r="J215" s="121"/>
      <c r="K215" s="121"/>
      <c r="L215" s="121"/>
      <c r="M215" s="121"/>
      <c r="N215" s="121"/>
      <c r="O215" s="124"/>
      <c r="P215" s="115">
        <f t="shared" si="1"/>
        <v>969.3185301</v>
      </c>
      <c r="Q215" s="116">
        <f t="shared" si="2"/>
        <v>-969.3185301</v>
      </c>
    </row>
    <row r="216" ht="15.75" customHeight="1">
      <c r="A216" s="117">
        <v>44836.979166666664</v>
      </c>
      <c r="B216" s="70" t="s">
        <v>309</v>
      </c>
      <c r="C216" s="118">
        <v>1.56</v>
      </c>
      <c r="D216" s="125">
        <f>C216*C217</f>
        <v>2.7612</v>
      </c>
      <c r="E216" s="120" t="s">
        <v>460</v>
      </c>
      <c r="F216" s="126">
        <v>108.0</v>
      </c>
      <c r="G216" s="126">
        <v>59.0</v>
      </c>
      <c r="H216" s="127">
        <f>G216/F216</f>
        <v>0.5462962963</v>
      </c>
      <c r="I216" s="128">
        <f>I214+L214</f>
        <v>18325.75828</v>
      </c>
      <c r="J216" s="129">
        <f>I216*0.025</f>
        <v>458.143957</v>
      </c>
      <c r="K216" s="129">
        <f>K214+J216</f>
        <v>38082.11717</v>
      </c>
      <c r="L216" s="129">
        <f>J216-(J216*2)</f>
        <v>-458.143957</v>
      </c>
      <c r="M216" s="130">
        <f>M215+L216</f>
        <v>-458.143957</v>
      </c>
      <c r="N216" s="131">
        <f>M216/K216</f>
        <v>-0.01203042244</v>
      </c>
      <c r="O216" s="132">
        <f>(10000+M216)/10000-100%</f>
        <v>-0.0458143957</v>
      </c>
      <c r="P216" s="115">
        <f t="shared" si="1"/>
        <v>969.3185301</v>
      </c>
      <c r="Q216" s="116">
        <f t="shared" si="2"/>
        <v>-1427.462487</v>
      </c>
    </row>
    <row r="217" ht="15.75" customHeight="1">
      <c r="A217" s="117">
        <v>44837.020833333336</v>
      </c>
      <c r="B217" s="70" t="s">
        <v>310</v>
      </c>
      <c r="C217" s="118">
        <v>1.77</v>
      </c>
      <c r="D217" s="119"/>
      <c r="E217" s="120" t="s">
        <v>459</v>
      </c>
      <c r="F217" s="121"/>
      <c r="G217" s="121"/>
      <c r="H217" s="122"/>
      <c r="I217" s="123"/>
      <c r="J217" s="121"/>
      <c r="K217" s="121"/>
      <c r="L217" s="121"/>
      <c r="M217" s="121"/>
      <c r="N217" s="121"/>
      <c r="O217" s="124"/>
      <c r="P217" s="115">
        <f t="shared" si="1"/>
        <v>969.3185301</v>
      </c>
      <c r="Q217" s="116">
        <f t="shared" si="2"/>
        <v>-969.3185301</v>
      </c>
    </row>
    <row r="218" ht="15.75" customHeight="1">
      <c r="A218" s="117">
        <v>44840.083333333336</v>
      </c>
      <c r="B218" s="70" t="s">
        <v>314</v>
      </c>
      <c r="C218" s="118">
        <v>1.48</v>
      </c>
      <c r="D218" s="125">
        <f>C218*C219</f>
        <v>2.2496</v>
      </c>
      <c r="E218" s="120" t="s">
        <v>459</v>
      </c>
      <c r="F218" s="126">
        <v>109.0</v>
      </c>
      <c r="G218" s="126">
        <f>G216+1</f>
        <v>60</v>
      </c>
      <c r="H218" s="127">
        <f>G218/F218</f>
        <v>0.5504587156</v>
      </c>
      <c r="I218" s="128">
        <f>I216+L216</f>
        <v>17867.61432</v>
      </c>
      <c r="J218" s="129">
        <f>I218*0.025</f>
        <v>446.6903581</v>
      </c>
      <c r="K218" s="129">
        <f>K216+J218</f>
        <v>38528.80753</v>
      </c>
      <c r="L218" s="129">
        <f>(D218-1)*J218</f>
        <v>558.1842714</v>
      </c>
      <c r="M218" s="130">
        <f>M217+L218</f>
        <v>558.1842714</v>
      </c>
      <c r="N218" s="131">
        <f>M218/K218</f>
        <v>0.01448745256</v>
      </c>
      <c r="O218" s="132">
        <f>(10000+M218)/10000-100%</f>
        <v>0.05581842714</v>
      </c>
      <c r="P218" s="115">
        <f t="shared" si="1"/>
        <v>969.3185301</v>
      </c>
      <c r="Q218" s="116">
        <f t="shared" si="2"/>
        <v>-411.1342587</v>
      </c>
    </row>
    <row r="219" ht="15.75" customHeight="1">
      <c r="A219" s="117">
        <v>44840.0625</v>
      </c>
      <c r="B219" s="70" t="s">
        <v>313</v>
      </c>
      <c r="C219" s="118">
        <v>1.52</v>
      </c>
      <c r="D219" s="119"/>
      <c r="E219" s="120" t="s">
        <v>459</v>
      </c>
      <c r="F219" s="121"/>
      <c r="G219" s="121"/>
      <c r="H219" s="122"/>
      <c r="I219" s="123"/>
      <c r="J219" s="121"/>
      <c r="K219" s="121"/>
      <c r="L219" s="121"/>
      <c r="M219" s="121"/>
      <c r="N219" s="121"/>
      <c r="O219" s="124"/>
      <c r="P219" s="115">
        <f t="shared" si="1"/>
        <v>969.3185301</v>
      </c>
      <c r="Q219" s="116">
        <f t="shared" si="2"/>
        <v>-969.3185301</v>
      </c>
    </row>
    <row r="220" ht="15.75" customHeight="1">
      <c r="A220" s="117">
        <v>44842.625</v>
      </c>
      <c r="B220" s="70" t="s">
        <v>320</v>
      </c>
      <c r="C220" s="118">
        <v>1.22</v>
      </c>
      <c r="D220" s="125">
        <f>C220*C221</f>
        <v>1.525</v>
      </c>
      <c r="E220" s="120" t="s">
        <v>459</v>
      </c>
      <c r="F220" s="126">
        <v>110.0</v>
      </c>
      <c r="G220" s="126">
        <f>G218+1</f>
        <v>61</v>
      </c>
      <c r="H220" s="127">
        <f>G220/F220</f>
        <v>0.5545454545</v>
      </c>
      <c r="I220" s="128">
        <f>I218+L218</f>
        <v>18425.79859</v>
      </c>
      <c r="J220" s="129">
        <f>I220*0.025</f>
        <v>460.6449648</v>
      </c>
      <c r="K220" s="129">
        <f>K218+J220</f>
        <v>38989.4525</v>
      </c>
      <c r="L220" s="129">
        <f>(D220-1)*J220</f>
        <v>241.8386065</v>
      </c>
      <c r="M220" s="130">
        <f>M219+L220</f>
        <v>241.8386065</v>
      </c>
      <c r="N220" s="131">
        <f>M220/K220</f>
        <v>0.006202667415</v>
      </c>
      <c r="O220" s="132">
        <f>(10000+M220)/10000-100%</f>
        <v>0.02418386065</v>
      </c>
      <c r="P220" s="115">
        <f t="shared" si="1"/>
        <v>969.3185301</v>
      </c>
      <c r="Q220" s="116">
        <f t="shared" si="2"/>
        <v>-727.4799236</v>
      </c>
    </row>
    <row r="221" ht="15.75" customHeight="1">
      <c r="A221" s="117">
        <v>44842.625</v>
      </c>
      <c r="B221" s="70" t="s">
        <v>31</v>
      </c>
      <c r="C221" s="118">
        <v>1.25</v>
      </c>
      <c r="D221" s="119"/>
      <c r="E221" s="120" t="s">
        <v>459</v>
      </c>
      <c r="F221" s="121"/>
      <c r="G221" s="121"/>
      <c r="H221" s="122"/>
      <c r="I221" s="123"/>
      <c r="J221" s="121"/>
      <c r="K221" s="121"/>
      <c r="L221" s="121"/>
      <c r="M221" s="121"/>
      <c r="N221" s="121"/>
      <c r="O221" s="124"/>
      <c r="P221" s="115">
        <f t="shared" si="1"/>
        <v>969.3185301</v>
      </c>
      <c r="Q221" s="116">
        <f t="shared" si="2"/>
        <v>-969.3185301</v>
      </c>
    </row>
    <row r="222" ht="15.75" customHeight="1">
      <c r="A222" s="117">
        <v>44843.041666666664</v>
      </c>
      <c r="B222" s="70" t="s">
        <v>324</v>
      </c>
      <c r="C222" s="118">
        <v>1.31</v>
      </c>
      <c r="D222" s="125">
        <f>C222*C223</f>
        <v>1.7947</v>
      </c>
      <c r="E222" s="120" t="s">
        <v>459</v>
      </c>
      <c r="F222" s="126">
        <v>111.0</v>
      </c>
      <c r="G222" s="126">
        <v>61.0</v>
      </c>
      <c r="H222" s="127">
        <f>G222/F222</f>
        <v>0.5495495495</v>
      </c>
      <c r="I222" s="128">
        <f>I220+L220</f>
        <v>18667.6372</v>
      </c>
      <c r="J222" s="129">
        <f>I222*0.025</f>
        <v>466.69093</v>
      </c>
      <c r="K222" s="129">
        <f>K220+J222</f>
        <v>39456.14343</v>
      </c>
      <c r="L222" s="129">
        <f>J222-(J222*2)</f>
        <v>-466.69093</v>
      </c>
      <c r="M222" s="130">
        <f>M221+L222</f>
        <v>-466.69093</v>
      </c>
      <c r="N222" s="131">
        <f>M222/K222</f>
        <v>-0.0118280929</v>
      </c>
      <c r="O222" s="132">
        <f>(10000+M222)/10000-100%</f>
        <v>-0.046669093</v>
      </c>
      <c r="P222" s="115">
        <f t="shared" si="1"/>
        <v>969.3185301</v>
      </c>
      <c r="Q222" s="116">
        <f t="shared" si="2"/>
        <v>-1436.00946</v>
      </c>
    </row>
    <row r="223" ht="15.75" customHeight="1">
      <c r="A223" s="117">
        <v>44842.25</v>
      </c>
      <c r="B223" s="70" t="s">
        <v>317</v>
      </c>
      <c r="C223" s="118">
        <v>1.37</v>
      </c>
      <c r="D223" s="119"/>
      <c r="E223" s="120" t="s">
        <v>460</v>
      </c>
      <c r="F223" s="121"/>
      <c r="G223" s="121"/>
      <c r="H223" s="122"/>
      <c r="I223" s="123"/>
      <c r="J223" s="121"/>
      <c r="K223" s="121"/>
      <c r="L223" s="121"/>
      <c r="M223" s="121"/>
      <c r="N223" s="121"/>
      <c r="O223" s="124"/>
      <c r="P223" s="115">
        <f t="shared" si="1"/>
        <v>969.3185301</v>
      </c>
      <c r="Q223" s="116">
        <f t="shared" si="2"/>
        <v>-969.3185301</v>
      </c>
    </row>
    <row r="224" ht="15.75" customHeight="1">
      <c r="A224" s="117">
        <v>44842.625</v>
      </c>
      <c r="B224" s="70" t="s">
        <v>321</v>
      </c>
      <c r="C224" s="118">
        <v>1.4</v>
      </c>
      <c r="D224" s="125">
        <f>C224*C225</f>
        <v>1.988</v>
      </c>
      <c r="E224" s="120" t="s">
        <v>459</v>
      </c>
      <c r="F224" s="126">
        <v>112.0</v>
      </c>
      <c r="G224" s="126">
        <f>G222+1</f>
        <v>62</v>
      </c>
      <c r="H224" s="127">
        <f>G224/F224</f>
        <v>0.5535714286</v>
      </c>
      <c r="I224" s="128">
        <f>I222+L222</f>
        <v>18200.94627</v>
      </c>
      <c r="J224" s="129">
        <f>I224*0.025</f>
        <v>455.0236568</v>
      </c>
      <c r="K224" s="129">
        <f>K222+J224</f>
        <v>39911.16708</v>
      </c>
      <c r="L224" s="129">
        <f>(D224-1)*J224</f>
        <v>449.5633729</v>
      </c>
      <c r="M224" s="130">
        <f>M223+L224</f>
        <v>449.5633729</v>
      </c>
      <c r="N224" s="131">
        <f>M224/K224</f>
        <v>0.01126409989</v>
      </c>
      <c r="O224" s="132">
        <f>(10000+M224)/10000-100%</f>
        <v>0.04495633729</v>
      </c>
      <c r="P224" s="115">
        <f t="shared" si="1"/>
        <v>969.3185301</v>
      </c>
      <c r="Q224" s="116">
        <f t="shared" si="2"/>
        <v>-519.7551572</v>
      </c>
    </row>
    <row r="225" ht="15.75" customHeight="1">
      <c r="A225" s="117">
        <v>44842.75</v>
      </c>
      <c r="B225" s="70" t="s">
        <v>322</v>
      </c>
      <c r="C225" s="118">
        <v>1.42</v>
      </c>
      <c r="D225" s="119"/>
      <c r="E225" s="120" t="s">
        <v>459</v>
      </c>
      <c r="F225" s="121"/>
      <c r="G225" s="121"/>
      <c r="H225" s="122"/>
      <c r="I225" s="123"/>
      <c r="J225" s="121"/>
      <c r="K225" s="121"/>
      <c r="L225" s="121"/>
      <c r="M225" s="121"/>
      <c r="N225" s="121"/>
      <c r="O225" s="124"/>
      <c r="P225" s="115">
        <f t="shared" si="1"/>
        <v>969.3185301</v>
      </c>
      <c r="Q225" s="116">
        <f t="shared" si="2"/>
        <v>-969.3185301</v>
      </c>
    </row>
    <row r="226" ht="15.75" customHeight="1">
      <c r="A226" s="117">
        <v>44842.25</v>
      </c>
      <c r="B226" s="70" t="s">
        <v>318</v>
      </c>
      <c r="C226" s="118">
        <v>1.55</v>
      </c>
      <c r="D226" s="125">
        <f>C226*C227</f>
        <v>2.4335</v>
      </c>
      <c r="E226" s="120" t="s">
        <v>459</v>
      </c>
      <c r="F226" s="126">
        <v>113.0</v>
      </c>
      <c r="G226" s="126">
        <f>G224+1</f>
        <v>63</v>
      </c>
      <c r="H226" s="127">
        <f>G226/F226</f>
        <v>0.5575221239</v>
      </c>
      <c r="I226" s="128">
        <f>I224+L224</f>
        <v>18650.50964</v>
      </c>
      <c r="J226" s="129">
        <f>I226*0.025</f>
        <v>466.2627411</v>
      </c>
      <c r="K226" s="129">
        <f>K224+J226</f>
        <v>40377.42982</v>
      </c>
      <c r="L226" s="129">
        <f>(D226-1)*J226</f>
        <v>668.3876393</v>
      </c>
      <c r="M226" s="130">
        <f>M225+L226</f>
        <v>668.3876393</v>
      </c>
      <c r="N226" s="131">
        <f>M226/K226</f>
        <v>0.0165534964</v>
      </c>
      <c r="O226" s="132">
        <f>(10000+M226)/10000-100%</f>
        <v>0.06683876393</v>
      </c>
      <c r="P226" s="115">
        <f t="shared" si="1"/>
        <v>969.3185301</v>
      </c>
      <c r="Q226" s="116">
        <f t="shared" si="2"/>
        <v>-300.9308908</v>
      </c>
    </row>
    <row r="227" ht="15.75" customHeight="1">
      <c r="A227" s="117">
        <v>44842.541666666664</v>
      </c>
      <c r="B227" s="70" t="s">
        <v>319</v>
      </c>
      <c r="C227" s="118">
        <v>1.57</v>
      </c>
      <c r="D227" s="119"/>
      <c r="E227" s="120" t="s">
        <v>459</v>
      </c>
      <c r="F227" s="121"/>
      <c r="G227" s="121"/>
      <c r="H227" s="122"/>
      <c r="I227" s="123"/>
      <c r="J227" s="121"/>
      <c r="K227" s="121"/>
      <c r="L227" s="121"/>
      <c r="M227" s="121"/>
      <c r="N227" s="121"/>
      <c r="O227" s="124"/>
      <c r="P227" s="115">
        <f t="shared" si="1"/>
        <v>969.3185301</v>
      </c>
      <c r="Q227" s="116">
        <f t="shared" si="2"/>
        <v>-969.3185301</v>
      </c>
    </row>
    <row r="228" ht="15.75" customHeight="1">
      <c r="A228" s="117">
        <v>44843.833333333336</v>
      </c>
      <c r="B228" s="70" t="s">
        <v>329</v>
      </c>
      <c r="C228" s="118">
        <v>1.29</v>
      </c>
      <c r="D228" s="125">
        <f>C228*C229</f>
        <v>1.7544</v>
      </c>
      <c r="E228" s="120" t="s">
        <v>459</v>
      </c>
      <c r="F228" s="126">
        <v>114.0</v>
      </c>
      <c r="G228" s="126">
        <f>G226+1</f>
        <v>64</v>
      </c>
      <c r="H228" s="127">
        <f>G228/F228</f>
        <v>0.5614035088</v>
      </c>
      <c r="I228" s="128">
        <f>I226+L226</f>
        <v>19318.89728</v>
      </c>
      <c r="J228" s="129">
        <f>I228*0.025</f>
        <v>482.9724321</v>
      </c>
      <c r="K228" s="129">
        <f>K226+J228</f>
        <v>40860.40226</v>
      </c>
      <c r="L228" s="129">
        <f>(D228-1)*J228</f>
        <v>364.3544028</v>
      </c>
      <c r="M228" s="130">
        <f>M227+L228</f>
        <v>364.3544028</v>
      </c>
      <c r="N228" s="131">
        <f>M228/K228</f>
        <v>0.00891705374</v>
      </c>
      <c r="O228" s="132">
        <f>(10000+M228)/10000-100%</f>
        <v>0.03643544028</v>
      </c>
      <c r="P228" s="115">
        <f t="shared" si="1"/>
        <v>969.3185301</v>
      </c>
      <c r="Q228" s="116">
        <f t="shared" si="2"/>
        <v>-604.9641274</v>
      </c>
    </row>
    <row r="229" ht="15.75" customHeight="1">
      <c r="A229" s="117">
        <v>44843.75</v>
      </c>
      <c r="B229" s="70" t="s">
        <v>328</v>
      </c>
      <c r="C229" s="118">
        <v>1.36</v>
      </c>
      <c r="D229" s="119"/>
      <c r="E229" s="120" t="s">
        <v>459</v>
      </c>
      <c r="F229" s="121"/>
      <c r="G229" s="121"/>
      <c r="H229" s="122"/>
      <c r="I229" s="123"/>
      <c r="J229" s="121"/>
      <c r="K229" s="121"/>
      <c r="L229" s="121"/>
      <c r="M229" s="121"/>
      <c r="N229" s="121"/>
      <c r="O229" s="124"/>
      <c r="P229" s="115">
        <f t="shared" si="1"/>
        <v>969.3185301</v>
      </c>
      <c r="Q229" s="116">
        <f t="shared" si="2"/>
        <v>-969.3185301</v>
      </c>
    </row>
    <row r="230" ht="15.75" customHeight="1">
      <c r="A230" s="117">
        <v>44843.979166666664</v>
      </c>
      <c r="B230" s="70" t="s">
        <v>334</v>
      </c>
      <c r="C230" s="118">
        <v>1.38</v>
      </c>
      <c r="D230" s="125">
        <f>C230*C231</f>
        <v>1.932</v>
      </c>
      <c r="E230" s="120" t="s">
        <v>460</v>
      </c>
      <c r="F230" s="126">
        <v>115.0</v>
      </c>
      <c r="G230" s="126">
        <v>64.0</v>
      </c>
      <c r="H230" s="127">
        <f>G230/F230</f>
        <v>0.5565217391</v>
      </c>
      <c r="I230" s="128">
        <f>I228+L228</f>
        <v>19683.25169</v>
      </c>
      <c r="J230" s="129">
        <f>I230*0.025</f>
        <v>492.0812921</v>
      </c>
      <c r="K230" s="129">
        <f>K228+J230</f>
        <v>41352.48355</v>
      </c>
      <c r="L230" s="129">
        <f>J230-(J230*2)</f>
        <v>-492.0812921</v>
      </c>
      <c r="M230" s="130">
        <f>M229+L230</f>
        <v>-492.0812921</v>
      </c>
      <c r="N230" s="131">
        <f>M230/K230</f>
        <v>-0.01189967929</v>
      </c>
      <c r="O230" s="132">
        <f>(10000+M230)/10000-100%</f>
        <v>-0.04920812921</v>
      </c>
      <c r="P230" s="115">
        <f t="shared" si="1"/>
        <v>969.3185301</v>
      </c>
      <c r="Q230" s="116">
        <f t="shared" si="2"/>
        <v>-1461.399822</v>
      </c>
    </row>
    <row r="231" ht="15.75" customHeight="1">
      <c r="A231" s="117">
        <v>44843.625</v>
      </c>
      <c r="B231" s="70" t="s">
        <v>325</v>
      </c>
      <c r="C231" s="118">
        <v>1.4</v>
      </c>
      <c r="D231" s="119"/>
      <c r="E231" s="120" t="s">
        <v>459</v>
      </c>
      <c r="F231" s="121"/>
      <c r="G231" s="121"/>
      <c r="H231" s="122"/>
      <c r="I231" s="123"/>
      <c r="J231" s="121"/>
      <c r="K231" s="121"/>
      <c r="L231" s="121"/>
      <c r="M231" s="121"/>
      <c r="N231" s="121"/>
      <c r="O231" s="124"/>
      <c r="P231" s="115">
        <f t="shared" si="1"/>
        <v>969.3185301</v>
      </c>
      <c r="Q231" s="116">
        <f t="shared" si="2"/>
        <v>-969.3185301</v>
      </c>
    </row>
    <row r="232" ht="15.75" customHeight="1">
      <c r="A232" s="117">
        <v>44843.67013888889</v>
      </c>
      <c r="B232" s="70" t="s">
        <v>327</v>
      </c>
      <c r="C232" s="118">
        <v>1.52</v>
      </c>
      <c r="D232" s="125">
        <f>C232*C233</f>
        <v>2.3408</v>
      </c>
      <c r="E232" s="120" t="s">
        <v>459</v>
      </c>
      <c r="F232" s="126">
        <v>116.0</v>
      </c>
      <c r="G232" s="126">
        <f>G230+1</f>
        <v>65</v>
      </c>
      <c r="H232" s="127">
        <f>G232/F232</f>
        <v>0.5603448276</v>
      </c>
      <c r="I232" s="128">
        <f>I230+L230</f>
        <v>19191.17039</v>
      </c>
      <c r="J232" s="129">
        <f>I232*0.025</f>
        <v>479.7792598</v>
      </c>
      <c r="K232" s="129">
        <f>K230+J232</f>
        <v>41832.26281</v>
      </c>
      <c r="L232" s="129">
        <f>(D232-1)*J232</f>
        <v>643.2880316</v>
      </c>
      <c r="M232" s="130">
        <f>M231+L232</f>
        <v>643.2880316</v>
      </c>
      <c r="N232" s="131">
        <f>M232/K232</f>
        <v>0.01537779667</v>
      </c>
      <c r="O232" s="132">
        <f>(10000+M232)/10000-100%</f>
        <v>0.06432880316</v>
      </c>
      <c r="P232" s="115">
        <f t="shared" si="1"/>
        <v>969.3185301</v>
      </c>
      <c r="Q232" s="116">
        <f t="shared" si="2"/>
        <v>-326.0304985</v>
      </c>
    </row>
    <row r="233" ht="15.75" customHeight="1">
      <c r="A233" s="117">
        <v>44843.625</v>
      </c>
      <c r="B233" s="70" t="s">
        <v>326</v>
      </c>
      <c r="C233" s="118">
        <v>1.54</v>
      </c>
      <c r="D233" s="119"/>
      <c r="E233" s="120" t="s">
        <v>459</v>
      </c>
      <c r="F233" s="121"/>
      <c r="G233" s="121"/>
      <c r="H233" s="122"/>
      <c r="I233" s="123"/>
      <c r="J233" s="121"/>
      <c r="K233" s="121"/>
      <c r="L233" s="121"/>
      <c r="M233" s="121"/>
      <c r="N233" s="121"/>
      <c r="O233" s="124"/>
      <c r="P233" s="115">
        <f t="shared" si="1"/>
        <v>969.3185301</v>
      </c>
      <c r="Q233" s="116">
        <f t="shared" si="2"/>
        <v>-969.3185301</v>
      </c>
    </row>
    <row r="234" ht="15.75" customHeight="1">
      <c r="A234" s="117">
        <v>44843.916666666664</v>
      </c>
      <c r="B234" s="70" t="s">
        <v>332</v>
      </c>
      <c r="C234" s="118">
        <v>1.55</v>
      </c>
      <c r="D234" s="125">
        <f>C234*C235</f>
        <v>2.5265</v>
      </c>
      <c r="E234" s="120" t="s">
        <v>459</v>
      </c>
      <c r="F234" s="126">
        <v>117.0</v>
      </c>
      <c r="G234" s="126">
        <f>G232+1</f>
        <v>66</v>
      </c>
      <c r="H234" s="127">
        <f>G234/F234</f>
        <v>0.5641025641</v>
      </c>
      <c r="I234" s="128">
        <f>I232+L232</f>
        <v>19834.45842</v>
      </c>
      <c r="J234" s="129">
        <f>I234*0.025</f>
        <v>495.8614606</v>
      </c>
      <c r="K234" s="129">
        <f>K232+J234</f>
        <v>42328.12427</v>
      </c>
      <c r="L234" s="129">
        <f>(D234-1)*J234</f>
        <v>756.9325196</v>
      </c>
      <c r="M234" s="130">
        <f>M233+L234</f>
        <v>756.9325196</v>
      </c>
      <c r="N234" s="131">
        <f>M234/K234</f>
        <v>0.01788249616</v>
      </c>
      <c r="O234" s="132">
        <f>(10000+M234)/10000-100%</f>
        <v>0.07569325196</v>
      </c>
      <c r="P234" s="115">
        <f t="shared" si="1"/>
        <v>969.3185301</v>
      </c>
      <c r="Q234" s="116">
        <f t="shared" si="2"/>
        <v>-212.3860105</v>
      </c>
    </row>
    <row r="235" ht="15.75" customHeight="1">
      <c r="A235" s="117">
        <v>44843.833333333336</v>
      </c>
      <c r="B235" s="70" t="s">
        <v>330</v>
      </c>
      <c r="C235" s="118">
        <v>1.63</v>
      </c>
      <c r="D235" s="119"/>
      <c r="E235" s="120" t="s">
        <v>459</v>
      </c>
      <c r="F235" s="121"/>
      <c r="G235" s="121"/>
      <c r="H235" s="122"/>
      <c r="I235" s="123"/>
      <c r="J235" s="121"/>
      <c r="K235" s="121"/>
      <c r="L235" s="121"/>
      <c r="M235" s="121"/>
      <c r="N235" s="121"/>
      <c r="O235" s="124"/>
      <c r="P235" s="115">
        <f t="shared" si="1"/>
        <v>969.3185301</v>
      </c>
      <c r="Q235" s="116">
        <f t="shared" si="2"/>
        <v>-969.3185301</v>
      </c>
    </row>
    <row r="236" ht="15.75" customHeight="1">
      <c r="A236" s="117">
        <v>44843.833333333336</v>
      </c>
      <c r="B236" s="70" t="s">
        <v>331</v>
      </c>
      <c r="C236" s="118">
        <v>1.68</v>
      </c>
      <c r="D236" s="125">
        <f>C236*C237</f>
        <v>3.3096</v>
      </c>
      <c r="E236" s="120" t="s">
        <v>460</v>
      </c>
      <c r="F236" s="126">
        <v>118.0</v>
      </c>
      <c r="G236" s="126">
        <v>66.0</v>
      </c>
      <c r="H236" s="127">
        <f>G236/F236</f>
        <v>0.5593220339</v>
      </c>
      <c r="I236" s="128">
        <f>I234+L234</f>
        <v>20591.39094</v>
      </c>
      <c r="J236" s="129">
        <f>I236*0.025</f>
        <v>514.7847736</v>
      </c>
      <c r="K236" s="129">
        <f>K234+J236</f>
        <v>42842.90904</v>
      </c>
      <c r="L236" s="129">
        <f>J236-(J236*2)</f>
        <v>-514.7847736</v>
      </c>
      <c r="M236" s="130">
        <f>M235+L236</f>
        <v>-514.7847736</v>
      </c>
      <c r="N236" s="131">
        <f>M236/K236</f>
        <v>-0.01201563538</v>
      </c>
      <c r="O236" s="132">
        <f>(10000+M236)/10000-100%</f>
        <v>-0.05147847736</v>
      </c>
      <c r="P236" s="115">
        <f t="shared" si="1"/>
        <v>969.3185301</v>
      </c>
      <c r="Q236" s="116">
        <f t="shared" si="2"/>
        <v>-1484.103304</v>
      </c>
    </row>
    <row r="237" ht="15.75" customHeight="1">
      <c r="A237" s="117">
        <v>44843.927083333336</v>
      </c>
      <c r="B237" s="70" t="s">
        <v>333</v>
      </c>
      <c r="C237" s="118">
        <v>1.97</v>
      </c>
      <c r="D237" s="119"/>
      <c r="E237" s="120" t="s">
        <v>459</v>
      </c>
      <c r="F237" s="121"/>
      <c r="G237" s="121"/>
      <c r="H237" s="122"/>
      <c r="I237" s="123"/>
      <c r="J237" s="121"/>
      <c r="K237" s="121"/>
      <c r="L237" s="121"/>
      <c r="M237" s="121"/>
      <c r="N237" s="121"/>
      <c r="O237" s="124"/>
      <c r="P237" s="115">
        <f t="shared" si="1"/>
        <v>969.3185301</v>
      </c>
      <c r="Q237" s="116">
        <f t="shared" si="2"/>
        <v>-969.3185301</v>
      </c>
    </row>
    <row r="238" ht="15.75" customHeight="1">
      <c r="A238" s="117">
        <v>44844.708333333336</v>
      </c>
      <c r="B238" s="70" t="s">
        <v>337</v>
      </c>
      <c r="C238" s="118">
        <v>1.38</v>
      </c>
      <c r="D238" s="125">
        <f>C238*C239</f>
        <v>2.07</v>
      </c>
      <c r="E238" s="120" t="s">
        <v>460</v>
      </c>
      <c r="F238" s="126">
        <v>119.0</v>
      </c>
      <c r="G238" s="126">
        <v>66.0</v>
      </c>
      <c r="H238" s="127">
        <f>G238/F238</f>
        <v>0.5546218487</v>
      </c>
      <c r="I238" s="128">
        <f>I236+L236</f>
        <v>20076.60617</v>
      </c>
      <c r="J238" s="129">
        <f>I238*0.025</f>
        <v>501.9151543</v>
      </c>
      <c r="K238" s="129">
        <f>K236+J238</f>
        <v>43344.8242</v>
      </c>
      <c r="L238" s="129">
        <f>J238-(J238*2)</f>
        <v>-501.9151543</v>
      </c>
      <c r="M238" s="130">
        <f>M237+L238</f>
        <v>-501.9151543</v>
      </c>
      <c r="N238" s="131">
        <f>M238/K238</f>
        <v>-0.0115795868</v>
      </c>
      <c r="O238" s="132">
        <f>(10000+M238)/10000-100%</f>
        <v>-0.05019151543</v>
      </c>
      <c r="P238" s="115">
        <f t="shared" si="1"/>
        <v>969.3185301</v>
      </c>
      <c r="Q238" s="116">
        <f t="shared" si="2"/>
        <v>-1471.233684</v>
      </c>
    </row>
    <row r="239" ht="15.75" customHeight="1">
      <c r="A239" s="117">
        <v>44844.020833333336</v>
      </c>
      <c r="B239" s="70" t="s">
        <v>336</v>
      </c>
      <c r="C239" s="118">
        <v>1.5</v>
      </c>
      <c r="D239" s="119"/>
      <c r="E239" s="120" t="s">
        <v>459</v>
      </c>
      <c r="F239" s="121"/>
      <c r="G239" s="121"/>
      <c r="H239" s="122"/>
      <c r="I239" s="123"/>
      <c r="J239" s="121"/>
      <c r="K239" s="121"/>
      <c r="L239" s="121"/>
      <c r="M239" s="121"/>
      <c r="N239" s="121"/>
      <c r="O239" s="124"/>
      <c r="P239" s="115">
        <f t="shared" si="1"/>
        <v>969.3185301</v>
      </c>
      <c r="Q239" s="116">
        <f t="shared" si="2"/>
        <v>-969.3185301</v>
      </c>
    </row>
    <row r="240" ht="15.75" customHeight="1">
      <c r="A240" s="117">
        <v>44844.895833333336</v>
      </c>
      <c r="B240" s="70" t="s">
        <v>338</v>
      </c>
      <c r="C240" s="118">
        <v>1.52</v>
      </c>
      <c r="D240" s="125">
        <f>C240*C241</f>
        <v>2.4472</v>
      </c>
      <c r="E240" s="120" t="s">
        <v>459</v>
      </c>
      <c r="F240" s="126">
        <v>120.0</v>
      </c>
      <c r="G240" s="126">
        <v>66.0</v>
      </c>
      <c r="H240" s="127">
        <f>G240/F240</f>
        <v>0.55</v>
      </c>
      <c r="I240" s="128">
        <f>I238+L238</f>
        <v>19574.69102</v>
      </c>
      <c r="J240" s="129">
        <f>I240*0.025</f>
        <v>489.3672754</v>
      </c>
      <c r="K240" s="129">
        <f>K238+J240</f>
        <v>43834.19147</v>
      </c>
      <c r="L240" s="129">
        <f>J240-(J240*2)</f>
        <v>-489.3672754</v>
      </c>
      <c r="M240" s="130">
        <f>M239+L240</f>
        <v>-489.3672754</v>
      </c>
      <c r="N240" s="131">
        <f>M240/K240</f>
        <v>-0.01116405388</v>
      </c>
      <c r="O240" s="132">
        <f>(10000+M240)/10000-100%</f>
        <v>-0.04893672754</v>
      </c>
      <c r="P240" s="115">
        <f t="shared" si="1"/>
        <v>969.3185301</v>
      </c>
      <c r="Q240" s="116">
        <f t="shared" si="2"/>
        <v>-1458.685806</v>
      </c>
    </row>
    <row r="241" ht="15.75" customHeight="1">
      <c r="A241" s="117">
        <v>44844.0</v>
      </c>
      <c r="B241" s="70" t="s">
        <v>335</v>
      </c>
      <c r="C241" s="118">
        <v>1.61</v>
      </c>
      <c r="D241" s="119"/>
      <c r="E241" s="120" t="s">
        <v>460</v>
      </c>
      <c r="F241" s="121"/>
      <c r="G241" s="121"/>
      <c r="H241" s="122"/>
      <c r="I241" s="123"/>
      <c r="J241" s="121"/>
      <c r="K241" s="121"/>
      <c r="L241" s="121"/>
      <c r="M241" s="121"/>
      <c r="N241" s="121"/>
      <c r="O241" s="124"/>
      <c r="P241" s="115">
        <f t="shared" si="1"/>
        <v>969.3185301</v>
      </c>
      <c r="Q241" s="116">
        <f t="shared" si="2"/>
        <v>-969.3185301</v>
      </c>
    </row>
    <row r="242" ht="15.75" customHeight="1">
      <c r="A242" s="117">
        <v>44847.96875</v>
      </c>
      <c r="B242" s="70" t="s">
        <v>342</v>
      </c>
      <c r="C242" s="118">
        <v>1.44</v>
      </c>
      <c r="D242" s="125">
        <f>C242*C243</f>
        <v>2.3328</v>
      </c>
      <c r="E242" s="120" t="s">
        <v>460</v>
      </c>
      <c r="F242" s="126">
        <v>121.0</v>
      </c>
      <c r="G242" s="126">
        <v>66.0</v>
      </c>
      <c r="H242" s="127">
        <f>G242/F242</f>
        <v>0.5454545455</v>
      </c>
      <c r="I242" s="128">
        <f>I240+L240</f>
        <v>19085.32374</v>
      </c>
      <c r="J242" s="129">
        <f>I242*0.025</f>
        <v>477.1330935</v>
      </c>
      <c r="K242" s="129">
        <f>K240+J242</f>
        <v>44311.32457</v>
      </c>
      <c r="L242" s="129">
        <f>J242-(J242*2)</f>
        <v>-477.1330935</v>
      </c>
      <c r="M242" s="130">
        <f>M241+L242</f>
        <v>-477.1330935</v>
      </c>
      <c r="N242" s="131">
        <f>M242/K242</f>
        <v>-0.01076774613</v>
      </c>
      <c r="O242" s="132">
        <f>(10000+M242)/10000-100%</f>
        <v>-0.04771330935</v>
      </c>
      <c r="P242" s="115">
        <f t="shared" si="1"/>
        <v>969.3185301</v>
      </c>
      <c r="Q242" s="116">
        <f t="shared" si="2"/>
        <v>-1446.451624</v>
      </c>
    </row>
    <row r="243" ht="15.75" customHeight="1">
      <c r="A243" s="117">
        <v>44847.833333333336</v>
      </c>
      <c r="B243" s="70" t="s">
        <v>341</v>
      </c>
      <c r="C243" s="118">
        <v>1.62</v>
      </c>
      <c r="D243" s="119"/>
      <c r="E243" s="120" t="s">
        <v>460</v>
      </c>
      <c r="F243" s="121"/>
      <c r="G243" s="121"/>
      <c r="H243" s="122"/>
      <c r="I243" s="123"/>
      <c r="J243" s="121"/>
      <c r="K243" s="121"/>
      <c r="L243" s="121"/>
      <c r="M243" s="121"/>
      <c r="N243" s="121"/>
      <c r="O243" s="124"/>
      <c r="P243" s="115">
        <f t="shared" si="1"/>
        <v>969.3185301</v>
      </c>
      <c r="Q243" s="116">
        <f t="shared" si="2"/>
        <v>-969.3185301</v>
      </c>
    </row>
    <row r="244" ht="15.75" customHeight="1">
      <c r="A244" s="117">
        <v>44849.927083333336</v>
      </c>
      <c r="B244" s="70" t="s">
        <v>345</v>
      </c>
      <c r="C244" s="118">
        <v>1.26</v>
      </c>
      <c r="D244" s="125">
        <f>C244*C245</f>
        <v>1.6758</v>
      </c>
      <c r="E244" s="120" t="s">
        <v>459</v>
      </c>
      <c r="F244" s="126">
        <v>122.0</v>
      </c>
      <c r="G244" s="126">
        <f>G242+1</f>
        <v>67</v>
      </c>
      <c r="H244" s="127">
        <f>G244/F244</f>
        <v>0.5491803279</v>
      </c>
      <c r="I244" s="128">
        <f>I242+L242</f>
        <v>18608.19065</v>
      </c>
      <c r="J244" s="129">
        <f>I244*0.025</f>
        <v>465.2047662</v>
      </c>
      <c r="K244" s="129">
        <f>K242+J244</f>
        <v>44776.52933</v>
      </c>
      <c r="L244" s="129">
        <f>(D244-1)*J244</f>
        <v>314.385381</v>
      </c>
      <c r="M244" s="130">
        <f>M243+L244</f>
        <v>314.385381</v>
      </c>
      <c r="N244" s="131">
        <f>M244/K244</f>
        <v>0.007021209229</v>
      </c>
      <c r="O244" s="132">
        <f>(10000+M244)/10000-100%</f>
        <v>0.0314385381</v>
      </c>
      <c r="P244" s="115">
        <f t="shared" si="1"/>
        <v>969.3185301</v>
      </c>
      <c r="Q244" s="116">
        <f t="shared" si="2"/>
        <v>-654.9331491</v>
      </c>
    </row>
    <row r="245" ht="15.75" customHeight="1">
      <c r="A245" s="117">
        <v>44850.0</v>
      </c>
      <c r="B245" s="70" t="s">
        <v>346</v>
      </c>
      <c r="C245" s="118">
        <v>1.33</v>
      </c>
      <c r="D245" s="119"/>
      <c r="E245" s="120" t="s">
        <v>459</v>
      </c>
      <c r="F245" s="121"/>
      <c r="G245" s="121"/>
      <c r="H245" s="122"/>
      <c r="I245" s="123"/>
      <c r="J245" s="121"/>
      <c r="K245" s="121"/>
      <c r="L245" s="121"/>
      <c r="M245" s="121"/>
      <c r="N245" s="121"/>
      <c r="O245" s="124"/>
      <c r="P245" s="115">
        <f t="shared" si="1"/>
        <v>969.3185301</v>
      </c>
      <c r="Q245" s="116">
        <f t="shared" si="2"/>
        <v>-969.3185301</v>
      </c>
    </row>
    <row r="246" ht="15.75" customHeight="1">
      <c r="A246" s="117">
        <v>44849.729166666664</v>
      </c>
      <c r="B246" s="70" t="s">
        <v>344</v>
      </c>
      <c r="C246" s="118">
        <v>1.48</v>
      </c>
      <c r="D246" s="125">
        <f>C246*C247</f>
        <v>2.3088</v>
      </c>
      <c r="E246" s="120" t="s">
        <v>459</v>
      </c>
      <c r="F246" s="126">
        <v>123.0</v>
      </c>
      <c r="G246" s="126">
        <v>67.0</v>
      </c>
      <c r="H246" s="127">
        <f>G246/F246</f>
        <v>0.5447154472</v>
      </c>
      <c r="I246" s="128">
        <f>I244+L244</f>
        <v>18922.57603</v>
      </c>
      <c r="J246" s="129">
        <f>I246*0.025</f>
        <v>473.0644007</v>
      </c>
      <c r="K246" s="129">
        <f>K244+J246</f>
        <v>45249.59373</v>
      </c>
      <c r="L246" s="129">
        <f>J246-(J246*2)</f>
        <v>-473.0644007</v>
      </c>
      <c r="M246" s="130">
        <f>M245+L246</f>
        <v>-473.0644007</v>
      </c>
      <c r="N246" s="131">
        <f>M246/K246</f>
        <v>-0.01045455576</v>
      </c>
      <c r="O246" s="132">
        <f>(10000+M246)/10000-100%</f>
        <v>-0.04730644007</v>
      </c>
      <c r="P246" s="115">
        <f t="shared" si="1"/>
        <v>969.3185301</v>
      </c>
      <c r="Q246" s="116">
        <f t="shared" si="2"/>
        <v>-1442.382931</v>
      </c>
    </row>
    <row r="247" ht="15.75" customHeight="1">
      <c r="A247" s="117">
        <v>44849.625</v>
      </c>
      <c r="B247" s="70" t="s">
        <v>343</v>
      </c>
      <c r="C247" s="118">
        <v>1.56</v>
      </c>
      <c r="D247" s="119"/>
      <c r="E247" s="120" t="s">
        <v>460</v>
      </c>
      <c r="F247" s="121"/>
      <c r="G247" s="121"/>
      <c r="H247" s="122"/>
      <c r="I247" s="123"/>
      <c r="J247" s="121"/>
      <c r="K247" s="121"/>
      <c r="L247" s="121"/>
      <c r="M247" s="121"/>
      <c r="N247" s="121"/>
      <c r="O247" s="124"/>
      <c r="P247" s="115">
        <f t="shared" si="1"/>
        <v>969.3185301</v>
      </c>
      <c r="Q247" s="116">
        <f t="shared" si="2"/>
        <v>-969.3185301</v>
      </c>
    </row>
    <row r="248" ht="15.75" customHeight="1">
      <c r="A248" s="117">
        <v>44850.541666666664</v>
      </c>
      <c r="B248" s="70" t="s">
        <v>347</v>
      </c>
      <c r="C248" s="118">
        <v>1.4</v>
      </c>
      <c r="D248" s="125">
        <f>C248*C249</f>
        <v>2.128</v>
      </c>
      <c r="E248" s="120" t="s">
        <v>459</v>
      </c>
      <c r="F248" s="126">
        <v>124.0</v>
      </c>
      <c r="G248" s="126">
        <f>G246+1</f>
        <v>68</v>
      </c>
      <c r="H248" s="127">
        <f>G248/F248</f>
        <v>0.5483870968</v>
      </c>
      <c r="I248" s="128">
        <f>I246+L246</f>
        <v>18449.51163</v>
      </c>
      <c r="J248" s="129">
        <f>I248*0.025</f>
        <v>461.2377907</v>
      </c>
      <c r="K248" s="129">
        <f>K246+J248</f>
        <v>45710.83152</v>
      </c>
      <c r="L248" s="129">
        <f>(D248-1)*J248</f>
        <v>520.2762279</v>
      </c>
      <c r="M248" s="130">
        <f>M247+L248</f>
        <v>520.2762279</v>
      </c>
      <c r="N248" s="131">
        <f>M248/K248</f>
        <v>0.01138190251</v>
      </c>
      <c r="O248" s="132">
        <f>(10000+M248)/10000-100%</f>
        <v>0.05202762279</v>
      </c>
      <c r="P248" s="115">
        <f t="shared" si="1"/>
        <v>969.3185301</v>
      </c>
      <c r="Q248" s="116">
        <f t="shared" si="2"/>
        <v>-449.0423022</v>
      </c>
    </row>
    <row r="249" ht="15.75" customHeight="1">
      <c r="A249" s="117">
        <v>44851.770833333336</v>
      </c>
      <c r="B249" s="70" t="s">
        <v>348</v>
      </c>
      <c r="C249" s="118">
        <v>1.52</v>
      </c>
      <c r="D249" s="119"/>
      <c r="E249" s="120" t="s">
        <v>459</v>
      </c>
      <c r="F249" s="121"/>
      <c r="G249" s="121"/>
      <c r="H249" s="122"/>
      <c r="I249" s="123"/>
      <c r="J249" s="121"/>
      <c r="K249" s="121"/>
      <c r="L249" s="121"/>
      <c r="M249" s="121"/>
      <c r="N249" s="121"/>
      <c r="O249" s="124"/>
      <c r="P249" s="115">
        <f t="shared" si="1"/>
        <v>969.3185301</v>
      </c>
      <c r="Q249" s="116">
        <f t="shared" si="2"/>
        <v>-969.3185301</v>
      </c>
    </row>
    <row r="250" ht="15.75" customHeight="1">
      <c r="A250" s="117">
        <v>44853.875</v>
      </c>
      <c r="B250" s="70" t="s">
        <v>349</v>
      </c>
      <c r="C250" s="118">
        <v>1.42</v>
      </c>
      <c r="D250" s="125">
        <f>C250*C251</f>
        <v>1.8034</v>
      </c>
      <c r="E250" s="120" t="s">
        <v>460</v>
      </c>
      <c r="F250" s="126">
        <v>125.0</v>
      </c>
      <c r="G250" s="126">
        <v>68.0</v>
      </c>
      <c r="H250" s="127">
        <f>G250/F250</f>
        <v>0.544</v>
      </c>
      <c r="I250" s="128">
        <f>I248+L248</f>
        <v>18969.78786</v>
      </c>
      <c r="J250" s="129">
        <f>I250*0.025</f>
        <v>474.2446964</v>
      </c>
      <c r="K250" s="129">
        <f>K248+J250</f>
        <v>46185.07622</v>
      </c>
      <c r="L250" s="129">
        <f>J250-(J250*2)</f>
        <v>-474.2446964</v>
      </c>
      <c r="M250" s="130">
        <f>M249+L250</f>
        <v>-474.2446964</v>
      </c>
      <c r="N250" s="131">
        <f>M250/K250</f>
        <v>-0.01026835366</v>
      </c>
      <c r="O250" s="132">
        <f>(10000+M250)/10000-100%</f>
        <v>-0.04742446964</v>
      </c>
      <c r="P250" s="115">
        <f t="shared" si="1"/>
        <v>969.3185301</v>
      </c>
      <c r="Q250" s="116">
        <f t="shared" si="2"/>
        <v>-1443.563226</v>
      </c>
    </row>
    <row r="251" ht="15.75" customHeight="1">
      <c r="A251" s="117">
        <v>44854.0</v>
      </c>
      <c r="B251" s="70" t="s">
        <v>461</v>
      </c>
      <c r="C251" s="118">
        <v>1.27</v>
      </c>
      <c r="D251" s="119"/>
      <c r="E251" s="120" t="s">
        <v>459</v>
      </c>
      <c r="F251" s="121"/>
      <c r="G251" s="121"/>
      <c r="H251" s="122"/>
      <c r="I251" s="123"/>
      <c r="J251" s="121"/>
      <c r="K251" s="121"/>
      <c r="L251" s="121"/>
      <c r="M251" s="121"/>
      <c r="N251" s="121"/>
      <c r="O251" s="124"/>
      <c r="P251" s="115">
        <f t="shared" si="1"/>
        <v>969.3185301</v>
      </c>
      <c r="Q251" s="116">
        <f t="shared" si="2"/>
        <v>-969.3185301</v>
      </c>
    </row>
    <row r="252" ht="15.75" customHeight="1">
      <c r="A252" s="117">
        <v>44856.708333333336</v>
      </c>
      <c r="B252" s="70" t="s">
        <v>354</v>
      </c>
      <c r="C252" s="118">
        <v>1.39</v>
      </c>
      <c r="D252" s="125">
        <f>C252*C253</f>
        <v>2.0155</v>
      </c>
      <c r="E252" s="120" t="s">
        <v>460</v>
      </c>
      <c r="F252" s="126">
        <v>126.0</v>
      </c>
      <c r="G252" s="126">
        <v>68.0</v>
      </c>
      <c r="H252" s="127">
        <f>G252/F252</f>
        <v>0.5396825397</v>
      </c>
      <c r="I252" s="128">
        <f>I250+L250</f>
        <v>18495.54316</v>
      </c>
      <c r="J252" s="129">
        <f>I252*0.025</f>
        <v>462.388579</v>
      </c>
      <c r="K252" s="129">
        <f>K250+J252</f>
        <v>46647.4648</v>
      </c>
      <c r="L252" s="129">
        <f>J252-(J252*2)</f>
        <v>-462.388579</v>
      </c>
      <c r="M252" s="130">
        <f>M251+L252</f>
        <v>-462.388579</v>
      </c>
      <c r="N252" s="131">
        <f>M252/K252</f>
        <v>-0.009912405336</v>
      </c>
      <c r="O252" s="132">
        <f>(10000+M252)/10000-100%</f>
        <v>-0.0462388579</v>
      </c>
      <c r="P252" s="115">
        <f t="shared" si="1"/>
        <v>969.3185301</v>
      </c>
      <c r="Q252" s="116">
        <f t="shared" si="2"/>
        <v>-1431.707109</v>
      </c>
    </row>
    <row r="253" ht="15.75" customHeight="1">
      <c r="A253" s="117">
        <v>44856.802083333336</v>
      </c>
      <c r="B253" s="70" t="s">
        <v>462</v>
      </c>
      <c r="C253" s="118">
        <v>1.45</v>
      </c>
      <c r="D253" s="119"/>
      <c r="E253" s="120" t="s">
        <v>459</v>
      </c>
      <c r="F253" s="121"/>
      <c r="G253" s="121"/>
      <c r="H253" s="122"/>
      <c r="I253" s="123"/>
      <c r="J253" s="121"/>
      <c r="K253" s="121"/>
      <c r="L253" s="121"/>
      <c r="M253" s="121"/>
      <c r="N253" s="121"/>
      <c r="O253" s="124"/>
      <c r="P253" s="115">
        <f t="shared" si="1"/>
        <v>969.3185301</v>
      </c>
      <c r="Q253" s="116">
        <f t="shared" si="2"/>
        <v>-969.3185301</v>
      </c>
    </row>
    <row r="254" ht="15.75" customHeight="1">
      <c r="A254" s="117">
        <v>44860.072916666664</v>
      </c>
      <c r="B254" s="70" t="s">
        <v>359</v>
      </c>
      <c r="C254" s="118">
        <v>1.56</v>
      </c>
      <c r="D254" s="125">
        <f>C254*C255</f>
        <v>2.4336</v>
      </c>
      <c r="E254" s="120" t="s">
        <v>459</v>
      </c>
      <c r="F254" s="126">
        <v>127.0</v>
      </c>
      <c r="G254" s="126">
        <v>68.0</v>
      </c>
      <c r="H254" s="127">
        <f>G254/F254</f>
        <v>0.5354330709</v>
      </c>
      <c r="I254" s="128">
        <f>I252+L252</f>
        <v>18033.15458</v>
      </c>
      <c r="J254" s="129">
        <f>I254*0.025</f>
        <v>450.8288645</v>
      </c>
      <c r="K254" s="129">
        <f>K252+J254</f>
        <v>47098.29366</v>
      </c>
      <c r="L254" s="129">
        <f>J254-(J254*2)</f>
        <v>-450.8288645</v>
      </c>
      <c r="M254" s="130">
        <f>M253+L254</f>
        <v>-450.8288645</v>
      </c>
      <c r="N254" s="131">
        <f>M254/K254</f>
        <v>-0.009572084877</v>
      </c>
      <c r="O254" s="132">
        <f>(10000+M254)/10000-100%</f>
        <v>-0.04508288645</v>
      </c>
      <c r="P254" s="115">
        <f t="shared" si="1"/>
        <v>969.3185301</v>
      </c>
      <c r="Q254" s="116">
        <f t="shared" si="2"/>
        <v>-1420.147395</v>
      </c>
    </row>
    <row r="255" ht="15.75" customHeight="1">
      <c r="A255" s="117">
        <v>44859.4375</v>
      </c>
      <c r="B255" s="70" t="s">
        <v>358</v>
      </c>
      <c r="C255" s="118">
        <v>1.56</v>
      </c>
      <c r="D255" s="119"/>
      <c r="E255" s="120" t="s">
        <v>460</v>
      </c>
      <c r="F255" s="121"/>
      <c r="G255" s="121"/>
      <c r="H255" s="122"/>
      <c r="I255" s="123"/>
      <c r="J255" s="121"/>
      <c r="K255" s="121"/>
      <c r="L255" s="121"/>
      <c r="M255" s="121"/>
      <c r="N255" s="121"/>
      <c r="O255" s="124"/>
      <c r="P255" s="115">
        <f t="shared" si="1"/>
        <v>969.3185301</v>
      </c>
      <c r="Q255" s="116">
        <f t="shared" si="2"/>
        <v>-969.3185301</v>
      </c>
    </row>
    <row r="256" ht="15.75" customHeight="1">
      <c r="A256" s="117">
        <v>44863.583333333336</v>
      </c>
      <c r="B256" s="70" t="s">
        <v>363</v>
      </c>
      <c r="C256" s="118">
        <v>1.21</v>
      </c>
      <c r="D256" s="125">
        <f>C256*C257</f>
        <v>1.6093</v>
      </c>
      <c r="E256" s="120" t="s">
        <v>459</v>
      </c>
      <c r="F256" s="126">
        <v>128.0</v>
      </c>
      <c r="G256" s="126">
        <f>G254+1</f>
        <v>69</v>
      </c>
      <c r="H256" s="127">
        <f>G256/F256</f>
        <v>0.5390625</v>
      </c>
      <c r="I256" s="128">
        <f>I254+L254</f>
        <v>17582.32572</v>
      </c>
      <c r="J256" s="129">
        <f>I256*0.025</f>
        <v>439.5581429</v>
      </c>
      <c r="K256" s="129">
        <f>K254+J256</f>
        <v>47537.85181</v>
      </c>
      <c r="L256" s="129">
        <f>(D256-1)*J256</f>
        <v>267.8227765</v>
      </c>
      <c r="M256" s="130">
        <f>M255+L256</f>
        <v>267.8227765</v>
      </c>
      <c r="N256" s="131">
        <f>M256/K256</f>
        <v>0.005633884711</v>
      </c>
      <c r="O256" s="132">
        <f>(10000+M256)/10000-100%</f>
        <v>0.02678227765</v>
      </c>
      <c r="P256" s="115">
        <f t="shared" si="1"/>
        <v>969.3185301</v>
      </c>
      <c r="Q256" s="116">
        <f t="shared" si="2"/>
        <v>-701.4957536</v>
      </c>
    </row>
    <row r="257" ht="15.75" customHeight="1">
      <c r="A257" s="117">
        <v>44863.625</v>
      </c>
      <c r="B257" s="70" t="s">
        <v>366</v>
      </c>
      <c r="C257" s="118">
        <v>1.33</v>
      </c>
      <c r="D257" s="119"/>
      <c r="E257" s="120" t="s">
        <v>459</v>
      </c>
      <c r="F257" s="121"/>
      <c r="G257" s="121"/>
      <c r="H257" s="122"/>
      <c r="I257" s="123"/>
      <c r="J257" s="121"/>
      <c r="K257" s="121"/>
      <c r="L257" s="121"/>
      <c r="M257" s="121"/>
      <c r="N257" s="121"/>
      <c r="O257" s="124"/>
      <c r="P257" s="115">
        <f t="shared" si="1"/>
        <v>969.3185301</v>
      </c>
      <c r="Q257" s="116">
        <f t="shared" si="2"/>
        <v>-969.3185301</v>
      </c>
    </row>
    <row r="258" ht="15.75" customHeight="1">
      <c r="A258" s="117">
        <v>44863.625</v>
      </c>
      <c r="B258" s="70" t="s">
        <v>365</v>
      </c>
      <c r="C258" s="118">
        <v>1.34</v>
      </c>
      <c r="D258" s="125">
        <f>C258*C259</f>
        <v>1.8492</v>
      </c>
      <c r="E258" s="120" t="s">
        <v>459</v>
      </c>
      <c r="F258" s="126">
        <v>129.0</v>
      </c>
      <c r="G258" s="126">
        <v>69.0</v>
      </c>
      <c r="H258" s="127">
        <f>G258/F258</f>
        <v>0.5348837209</v>
      </c>
      <c r="I258" s="128">
        <f>I256+L256</f>
        <v>17850.14849</v>
      </c>
      <c r="J258" s="129">
        <f>I258*0.025</f>
        <v>446.2537123</v>
      </c>
      <c r="K258" s="129">
        <f>K256+J258</f>
        <v>47984.10552</v>
      </c>
      <c r="L258" s="129">
        <f>J258-(J258*2)</f>
        <v>-446.2537123</v>
      </c>
      <c r="M258" s="130">
        <f>M257+L258</f>
        <v>-446.2537123</v>
      </c>
      <c r="N258" s="131">
        <f>M258/K258</f>
        <v>-0.009300031906</v>
      </c>
      <c r="O258" s="132">
        <f>(10000+M258)/10000-100%</f>
        <v>-0.04462537123</v>
      </c>
      <c r="P258" s="115">
        <f t="shared" si="1"/>
        <v>969.3185301</v>
      </c>
      <c r="Q258" s="116">
        <f t="shared" si="2"/>
        <v>-1415.572242</v>
      </c>
    </row>
    <row r="259" ht="15.75" customHeight="1">
      <c r="A259" s="117">
        <v>44863.583333333336</v>
      </c>
      <c r="B259" s="70" t="s">
        <v>362</v>
      </c>
      <c r="C259" s="118">
        <v>1.38</v>
      </c>
      <c r="D259" s="119"/>
      <c r="E259" s="120" t="s">
        <v>460</v>
      </c>
      <c r="F259" s="121"/>
      <c r="G259" s="121"/>
      <c r="H259" s="122"/>
      <c r="I259" s="123"/>
      <c r="J259" s="121"/>
      <c r="K259" s="121"/>
      <c r="L259" s="121"/>
      <c r="M259" s="121"/>
      <c r="N259" s="121"/>
      <c r="O259" s="124"/>
      <c r="P259" s="115">
        <f t="shared" si="1"/>
        <v>969.3185301</v>
      </c>
      <c r="Q259" s="116">
        <f t="shared" si="2"/>
        <v>-969.3185301</v>
      </c>
    </row>
    <row r="260" ht="15.75" customHeight="1">
      <c r="A260" s="117">
        <v>44863.625</v>
      </c>
      <c r="B260" s="70" t="s">
        <v>367</v>
      </c>
      <c r="C260" s="118">
        <v>1.46</v>
      </c>
      <c r="D260" s="125">
        <f>C260*C261</f>
        <v>2.3798</v>
      </c>
      <c r="E260" s="120" t="s">
        <v>459</v>
      </c>
      <c r="F260" s="126">
        <v>130.0</v>
      </c>
      <c r="G260" s="126">
        <f>G258+1</f>
        <v>70</v>
      </c>
      <c r="H260" s="127">
        <f>G260/F260</f>
        <v>0.5384615385</v>
      </c>
      <c r="I260" s="128">
        <f>I258+L258</f>
        <v>17403.89478</v>
      </c>
      <c r="J260" s="129">
        <f>I260*0.025</f>
        <v>435.0973695</v>
      </c>
      <c r="K260" s="129">
        <f>K258+J260</f>
        <v>48419.20289</v>
      </c>
      <c r="L260" s="129">
        <f>(D260-1)*J260</f>
        <v>600.3473504</v>
      </c>
      <c r="M260" s="130">
        <f>M259+L260</f>
        <v>600.3473504</v>
      </c>
      <c r="N260" s="131">
        <f>M260/K260</f>
        <v>0.01239895154</v>
      </c>
      <c r="O260" s="132">
        <f>(10000+M260)/10000-100%</f>
        <v>0.06003473504</v>
      </c>
      <c r="P260" s="115">
        <f t="shared" si="1"/>
        <v>969.3185301</v>
      </c>
      <c r="Q260" s="116">
        <f t="shared" si="2"/>
        <v>-368.9711797</v>
      </c>
    </row>
    <row r="261" ht="15.75" customHeight="1">
      <c r="A261" s="117">
        <v>44863.583333333336</v>
      </c>
      <c r="B261" s="70" t="s">
        <v>364</v>
      </c>
      <c r="C261" s="118">
        <v>1.63</v>
      </c>
      <c r="D261" s="119"/>
      <c r="E261" s="120" t="s">
        <v>459</v>
      </c>
      <c r="F261" s="121"/>
      <c r="G261" s="121"/>
      <c r="H261" s="122"/>
      <c r="I261" s="123"/>
      <c r="J261" s="121"/>
      <c r="K261" s="121"/>
      <c r="L261" s="121"/>
      <c r="M261" s="121"/>
      <c r="N261" s="121"/>
      <c r="O261" s="124"/>
      <c r="P261" s="115">
        <f t="shared" si="1"/>
        <v>969.3185301</v>
      </c>
      <c r="Q261" s="116">
        <f t="shared" si="2"/>
        <v>-969.3185301</v>
      </c>
    </row>
    <row r="262" ht="15.75" customHeight="1">
      <c r="A262" s="117">
        <v>44864.583333333336</v>
      </c>
      <c r="B262" s="70" t="s">
        <v>369</v>
      </c>
      <c r="C262" s="118">
        <v>1.33</v>
      </c>
      <c r="D262" s="125">
        <f>C262*C263</f>
        <v>2.0615</v>
      </c>
      <c r="E262" s="120" t="s">
        <v>459</v>
      </c>
      <c r="F262" s="126">
        <v>131.0</v>
      </c>
      <c r="G262" s="126">
        <f>G260+1</f>
        <v>71</v>
      </c>
      <c r="H262" s="127">
        <f>G262/F262</f>
        <v>0.5419847328</v>
      </c>
      <c r="I262" s="128">
        <f>I260+L260</f>
        <v>18004.24213</v>
      </c>
      <c r="J262" s="129">
        <f>I262*0.025</f>
        <v>450.1060533</v>
      </c>
      <c r="K262" s="129">
        <f>K260+J262</f>
        <v>48869.30894</v>
      </c>
      <c r="L262" s="129">
        <f>(D262-1)*J262</f>
        <v>477.7875755</v>
      </c>
      <c r="M262" s="130">
        <f>M261+L262</f>
        <v>477.7875755</v>
      </c>
      <c r="N262" s="131">
        <f>M262/K262</f>
        <v>0.009776843297</v>
      </c>
      <c r="O262" s="132">
        <f>(10000+M262)/10000-100%</f>
        <v>0.04777875755</v>
      </c>
      <c r="P262" s="115">
        <f t="shared" si="1"/>
        <v>969.3185301</v>
      </c>
      <c r="Q262" s="116">
        <f t="shared" si="2"/>
        <v>-491.5309546</v>
      </c>
    </row>
    <row r="263" ht="15.75" customHeight="1">
      <c r="A263" s="117">
        <v>44864.791666666664</v>
      </c>
      <c r="B263" s="70" t="s">
        <v>371</v>
      </c>
      <c r="C263" s="118">
        <v>1.55</v>
      </c>
      <c r="D263" s="119"/>
      <c r="E263" s="120" t="s">
        <v>459</v>
      </c>
      <c r="F263" s="121"/>
      <c r="G263" s="121"/>
      <c r="H263" s="122"/>
      <c r="I263" s="123"/>
      <c r="J263" s="121"/>
      <c r="K263" s="121"/>
      <c r="L263" s="121"/>
      <c r="M263" s="121"/>
      <c r="N263" s="121"/>
      <c r="O263" s="124"/>
      <c r="P263" s="115">
        <f t="shared" si="1"/>
        <v>969.3185301</v>
      </c>
      <c r="Q263" s="116">
        <f t="shared" si="2"/>
        <v>-969.3185301</v>
      </c>
    </row>
    <row r="264" ht="15.75" customHeight="1">
      <c r="A264" s="117">
        <v>44870.25</v>
      </c>
      <c r="B264" s="70" t="s">
        <v>374</v>
      </c>
      <c r="C264" s="118">
        <v>1.35</v>
      </c>
      <c r="D264" s="125">
        <f>C264*C265</f>
        <v>1.836</v>
      </c>
      <c r="E264" s="120" t="s">
        <v>459</v>
      </c>
      <c r="F264" s="126">
        <v>132.0</v>
      </c>
      <c r="G264" s="126">
        <f>G262+1</f>
        <v>72</v>
      </c>
      <c r="H264" s="127">
        <f>G264/F264</f>
        <v>0.5454545455</v>
      </c>
      <c r="I264" s="128">
        <f>I262+L262</f>
        <v>18482.02971</v>
      </c>
      <c r="J264" s="129">
        <f>I264*0.025</f>
        <v>462.0507427</v>
      </c>
      <c r="K264" s="129">
        <f>K262+J264</f>
        <v>49331.35968</v>
      </c>
      <c r="L264" s="129">
        <f>(D264-1)*J264</f>
        <v>386.2744209</v>
      </c>
      <c r="M264" s="130">
        <f>M263+L264</f>
        <v>386.2744209</v>
      </c>
      <c r="N264" s="131">
        <f>M264/K264</f>
        <v>0.007830200167</v>
      </c>
      <c r="O264" s="132">
        <f>(10000+M264)/10000-100%</f>
        <v>0.03862744209</v>
      </c>
      <c r="P264" s="115">
        <f t="shared" si="1"/>
        <v>969.3185301</v>
      </c>
      <c r="Q264" s="116">
        <f t="shared" si="2"/>
        <v>-583.0441092</v>
      </c>
    </row>
    <row r="265" ht="15.75" customHeight="1">
      <c r="A265" s="117">
        <v>44870.270833333336</v>
      </c>
      <c r="B265" s="70" t="s">
        <v>463</v>
      </c>
      <c r="C265" s="118">
        <v>1.36</v>
      </c>
      <c r="D265" s="119"/>
      <c r="E265" s="120" t="s">
        <v>459</v>
      </c>
      <c r="F265" s="121"/>
      <c r="G265" s="121"/>
      <c r="H265" s="122"/>
      <c r="I265" s="123"/>
      <c r="J265" s="121"/>
      <c r="K265" s="121"/>
      <c r="L265" s="121"/>
      <c r="M265" s="121"/>
      <c r="N265" s="121"/>
      <c r="O265" s="124"/>
      <c r="P265" s="115">
        <f t="shared" si="1"/>
        <v>969.3185301</v>
      </c>
      <c r="Q265" s="116">
        <f t="shared" si="2"/>
        <v>-969.3185301</v>
      </c>
    </row>
    <row r="266" ht="15.75" customHeight="1">
      <c r="A266" s="117">
        <v>44870.791666666664</v>
      </c>
      <c r="B266" s="70" t="s">
        <v>377</v>
      </c>
      <c r="C266" s="118">
        <v>1.4</v>
      </c>
      <c r="D266" s="125">
        <f>C266*C267</f>
        <v>1.988</v>
      </c>
      <c r="E266" s="120" t="s">
        <v>459</v>
      </c>
      <c r="F266" s="126">
        <v>133.0</v>
      </c>
      <c r="G266" s="126">
        <f>G264+1</f>
        <v>73</v>
      </c>
      <c r="H266" s="127">
        <f>G266/F266</f>
        <v>0.5488721805</v>
      </c>
      <c r="I266" s="128">
        <f>I264+L264</f>
        <v>18868.30413</v>
      </c>
      <c r="J266" s="129">
        <f>I266*0.025</f>
        <v>471.7076032</v>
      </c>
      <c r="K266" s="129">
        <f>K264+J266</f>
        <v>49803.06729</v>
      </c>
      <c r="L266" s="129">
        <f>(D266-1)*J266</f>
        <v>466.0471119</v>
      </c>
      <c r="M266" s="130">
        <f>M265+L266</f>
        <v>466.0471119</v>
      </c>
      <c r="N266" s="131">
        <f>M266/K266</f>
        <v>0.009357799375</v>
      </c>
      <c r="O266" s="132">
        <f>(10000+M266)/10000-100%</f>
        <v>0.04660471119</v>
      </c>
      <c r="P266" s="115">
        <f t="shared" si="1"/>
        <v>969.3185301</v>
      </c>
      <c r="Q266" s="116">
        <f t="shared" si="2"/>
        <v>-503.2714182</v>
      </c>
    </row>
    <row r="267" ht="15.75" customHeight="1">
      <c r="A267" s="117">
        <v>44870.583333333336</v>
      </c>
      <c r="B267" s="70" t="s">
        <v>375</v>
      </c>
      <c r="C267" s="118">
        <v>1.42</v>
      </c>
      <c r="D267" s="119"/>
      <c r="E267" s="120" t="s">
        <v>459</v>
      </c>
      <c r="F267" s="121"/>
      <c r="G267" s="121"/>
      <c r="H267" s="122"/>
      <c r="I267" s="123"/>
      <c r="J267" s="121"/>
      <c r="K267" s="121"/>
      <c r="L267" s="121"/>
      <c r="M267" s="121"/>
      <c r="N267" s="121"/>
      <c r="O267" s="124"/>
      <c r="P267" s="115">
        <f t="shared" si="1"/>
        <v>969.3185301</v>
      </c>
      <c r="Q267" s="116">
        <f t="shared" si="2"/>
        <v>-969.3185301</v>
      </c>
    </row>
    <row r="268" ht="15.75" customHeight="1">
      <c r="A268" s="117">
        <v>44870.791666666664</v>
      </c>
      <c r="B268" s="70" t="s">
        <v>376</v>
      </c>
      <c r="C268" s="118">
        <v>1.43</v>
      </c>
      <c r="D268" s="125">
        <f>C268*C269</f>
        <v>2.2308</v>
      </c>
      <c r="E268" s="120" t="s">
        <v>459</v>
      </c>
      <c r="F268" s="126">
        <v>134.0</v>
      </c>
      <c r="G268" s="126">
        <f>G266+1</f>
        <v>74</v>
      </c>
      <c r="H268" s="127">
        <f>G268/F268</f>
        <v>0.552238806</v>
      </c>
      <c r="I268" s="128">
        <f>I266+L266</f>
        <v>19334.35124</v>
      </c>
      <c r="J268" s="129">
        <f>I268*0.025</f>
        <v>483.358781</v>
      </c>
      <c r="K268" s="129">
        <f>K266+J268</f>
        <v>50286.42607</v>
      </c>
      <c r="L268" s="129">
        <f>(D268-1)*J268</f>
        <v>594.9179876</v>
      </c>
      <c r="M268" s="130">
        <f>M267+L268</f>
        <v>594.9179876</v>
      </c>
      <c r="N268" s="131">
        <f>M268/K268</f>
        <v>0.01183058798</v>
      </c>
      <c r="O268" s="132">
        <f>(10000+M268)/10000-100%</f>
        <v>0.05949179876</v>
      </c>
      <c r="P268" s="115">
        <f t="shared" si="1"/>
        <v>969.3185301</v>
      </c>
      <c r="Q268" s="116">
        <f t="shared" si="2"/>
        <v>-374.4005425</v>
      </c>
    </row>
    <row r="269" ht="15.75" customHeight="1">
      <c r="A269" s="117">
        <v>44870.791666666664</v>
      </c>
      <c r="B269" s="70" t="s">
        <v>378</v>
      </c>
      <c r="C269" s="118">
        <v>1.56</v>
      </c>
      <c r="D269" s="119"/>
      <c r="E269" s="120" t="s">
        <v>459</v>
      </c>
      <c r="F269" s="121"/>
      <c r="G269" s="121"/>
      <c r="H269" s="122"/>
      <c r="I269" s="123"/>
      <c r="J269" s="121"/>
      <c r="K269" s="121"/>
      <c r="L269" s="121"/>
      <c r="M269" s="121"/>
      <c r="N269" s="121"/>
      <c r="O269" s="124"/>
      <c r="P269" s="115">
        <f t="shared" si="1"/>
        <v>969.3185301</v>
      </c>
      <c r="Q269" s="116">
        <f t="shared" si="2"/>
        <v>-969.3185301</v>
      </c>
    </row>
    <row r="270" ht="15.75" customHeight="1">
      <c r="A270" s="117">
        <v>44871.666666666664</v>
      </c>
      <c r="B270" s="70" t="s">
        <v>382</v>
      </c>
      <c r="C270" s="118">
        <v>1.22</v>
      </c>
      <c r="D270" s="125">
        <f>C270*C271</f>
        <v>1.586</v>
      </c>
      <c r="E270" s="120" t="s">
        <v>459</v>
      </c>
      <c r="F270" s="126">
        <v>135.0</v>
      </c>
      <c r="G270" s="126">
        <f>G268+1</f>
        <v>75</v>
      </c>
      <c r="H270" s="127">
        <f>G270/F270</f>
        <v>0.5555555556</v>
      </c>
      <c r="I270" s="128">
        <f>I268+L268</f>
        <v>19929.26923</v>
      </c>
      <c r="J270" s="129">
        <f>I270*0.025</f>
        <v>498.2317307</v>
      </c>
      <c r="K270" s="129">
        <f>K268+J270</f>
        <v>50784.6578</v>
      </c>
      <c r="L270" s="129">
        <f>(D270-1)*J270</f>
        <v>291.9637942</v>
      </c>
      <c r="M270" s="130">
        <f>M269+L270</f>
        <v>291.9637942</v>
      </c>
      <c r="N270" s="131">
        <f>M270/K270</f>
        <v>0.005749055066</v>
      </c>
      <c r="O270" s="132">
        <f>(10000+M270)/10000-100%</f>
        <v>0.02919637942</v>
      </c>
      <c r="P270" s="115">
        <f t="shared" si="1"/>
        <v>969.3185301</v>
      </c>
      <c r="Q270" s="116">
        <f t="shared" si="2"/>
        <v>-677.3547359</v>
      </c>
    </row>
    <row r="271" ht="15.75" customHeight="1">
      <c r="A271" s="117">
        <v>44871.458333333336</v>
      </c>
      <c r="B271" s="70" t="s">
        <v>380</v>
      </c>
      <c r="C271" s="118">
        <v>1.3</v>
      </c>
      <c r="D271" s="119"/>
      <c r="E271" s="120" t="s">
        <v>459</v>
      </c>
      <c r="F271" s="121"/>
      <c r="G271" s="121"/>
      <c r="H271" s="122"/>
      <c r="I271" s="123"/>
      <c r="J271" s="121"/>
      <c r="K271" s="121"/>
      <c r="L271" s="121"/>
      <c r="M271" s="121"/>
      <c r="N271" s="121"/>
      <c r="O271" s="124"/>
      <c r="P271" s="115">
        <f t="shared" si="1"/>
        <v>969.3185301</v>
      </c>
      <c r="Q271" s="116">
        <f t="shared" si="2"/>
        <v>-969.3185301</v>
      </c>
    </row>
    <row r="272" ht="15.75" customHeight="1">
      <c r="A272" s="117">
        <v>44871.583333333336</v>
      </c>
      <c r="B272" s="70" t="s">
        <v>381</v>
      </c>
      <c r="C272" s="118">
        <v>1.36</v>
      </c>
      <c r="D272" s="125">
        <f>C272*C273</f>
        <v>2.3392</v>
      </c>
      <c r="E272" s="120" t="s">
        <v>459</v>
      </c>
      <c r="F272" s="126">
        <v>136.0</v>
      </c>
      <c r="G272" s="126">
        <f>G270+1</f>
        <v>76</v>
      </c>
      <c r="H272" s="127">
        <f>G272/F272</f>
        <v>0.5588235294</v>
      </c>
      <c r="I272" s="128">
        <f>I270+L270</f>
        <v>20221.23302</v>
      </c>
      <c r="J272" s="129">
        <f>I272*0.025</f>
        <v>505.5308255</v>
      </c>
      <c r="K272" s="129">
        <f>K270+J272</f>
        <v>51290.18862</v>
      </c>
      <c r="L272" s="129">
        <f>(D272-1)*J272</f>
        <v>677.0068815</v>
      </c>
      <c r="M272" s="130">
        <f>M271+L272</f>
        <v>677.0068815</v>
      </c>
      <c r="N272" s="131">
        <f>M272/K272</f>
        <v>0.01319953971</v>
      </c>
      <c r="O272" s="132">
        <f>(10000+M272)/10000-100%</f>
        <v>0.06770068815</v>
      </c>
      <c r="P272" s="115">
        <f t="shared" si="1"/>
        <v>969.3185301</v>
      </c>
      <c r="Q272" s="116">
        <f t="shared" si="2"/>
        <v>-292.3116486</v>
      </c>
    </row>
    <row r="273" ht="15.75" customHeight="1">
      <c r="A273" s="117">
        <v>44871.895833333336</v>
      </c>
      <c r="B273" s="70" t="s">
        <v>384</v>
      </c>
      <c r="C273" s="118">
        <v>1.72</v>
      </c>
      <c r="D273" s="119"/>
      <c r="E273" s="120" t="s">
        <v>459</v>
      </c>
      <c r="F273" s="133"/>
      <c r="G273" s="133"/>
      <c r="H273" s="134"/>
      <c r="I273" s="135"/>
      <c r="J273" s="133"/>
      <c r="K273" s="133"/>
      <c r="L273" s="133"/>
      <c r="M273" s="133"/>
      <c r="N273" s="133"/>
      <c r="O273" s="136"/>
      <c r="P273" s="115">
        <f t="shared" si="1"/>
        <v>969.3185301</v>
      </c>
      <c r="Q273" s="116">
        <f t="shared" si="2"/>
        <v>-969.3185301</v>
      </c>
    </row>
    <row r="274" ht="15.75" customHeight="1">
      <c r="A274" s="117">
        <v>44874.822916666664</v>
      </c>
      <c r="B274" s="70" t="s">
        <v>385</v>
      </c>
      <c r="C274" s="118">
        <v>1.53</v>
      </c>
      <c r="D274" s="125">
        <f>C274*C275</f>
        <v>2.1879</v>
      </c>
      <c r="E274" s="137" t="s">
        <v>459</v>
      </c>
      <c r="F274" s="126">
        <v>137.0</v>
      </c>
      <c r="G274" s="126">
        <f>G272+1</f>
        <v>77</v>
      </c>
      <c r="H274" s="138">
        <f>G274/F274</f>
        <v>0.5620437956</v>
      </c>
      <c r="I274" s="139">
        <f>I272+L272</f>
        <v>20898.2399</v>
      </c>
      <c r="J274" s="129">
        <f>I274*0.025</f>
        <v>522.4559976</v>
      </c>
      <c r="K274" s="129">
        <f>K272+J274</f>
        <v>51812.64462</v>
      </c>
      <c r="L274" s="129">
        <f>(D274-1)*J274</f>
        <v>620.6254795</v>
      </c>
      <c r="M274" s="130">
        <f>M273+L274</f>
        <v>620.6254795</v>
      </c>
      <c r="N274" s="131">
        <f>M274/K274</f>
        <v>0.01197826291</v>
      </c>
      <c r="O274" s="131">
        <f>(10000+M274)/10000-100%</f>
        <v>0.06206254795</v>
      </c>
      <c r="P274" s="115">
        <f t="shared" si="1"/>
        <v>969.3185301</v>
      </c>
      <c r="Q274" s="116">
        <f t="shared" si="2"/>
        <v>-348.6930506</v>
      </c>
    </row>
    <row r="275" ht="15.75" customHeight="1">
      <c r="A275" s="140">
        <v>44875.020833333336</v>
      </c>
      <c r="B275" s="141" t="s">
        <v>464</v>
      </c>
      <c r="C275" s="142">
        <v>1.43</v>
      </c>
      <c r="D275" s="143"/>
      <c r="E275" s="144" t="s">
        <v>459</v>
      </c>
      <c r="F275" s="121"/>
      <c r="G275" s="121"/>
      <c r="H275" s="121"/>
      <c r="I275" s="145"/>
      <c r="J275" s="121"/>
      <c r="K275" s="121"/>
      <c r="L275" s="121"/>
      <c r="M275" s="121"/>
      <c r="N275" s="121"/>
      <c r="O275" s="121"/>
      <c r="P275" s="115">
        <f t="shared" si="1"/>
        <v>969.3185301</v>
      </c>
      <c r="Q275" s="116">
        <f t="shared" si="2"/>
        <v>-969.3185301</v>
      </c>
    </row>
    <row r="276" ht="15.75" customHeight="1">
      <c r="A276" s="69">
        <v>44884.625</v>
      </c>
      <c r="B276" s="70" t="s">
        <v>391</v>
      </c>
      <c r="C276" s="72">
        <v>1.45</v>
      </c>
      <c r="D276" s="146">
        <f>C276*C277</f>
        <v>2.088</v>
      </c>
      <c r="E276" s="147" t="s">
        <v>459</v>
      </c>
      <c r="F276" s="126">
        <v>138.0</v>
      </c>
      <c r="G276" s="126">
        <f>G274+1</f>
        <v>78</v>
      </c>
      <c r="H276" s="138">
        <f>G276/F276</f>
        <v>0.5652173913</v>
      </c>
      <c r="I276" s="139">
        <f>I274+L274</f>
        <v>21518.86538</v>
      </c>
      <c r="J276" s="129">
        <f>I276*0.025</f>
        <v>537.9716345</v>
      </c>
      <c r="K276" s="129">
        <f>K274+J276</f>
        <v>52350.61626</v>
      </c>
      <c r="L276" s="129">
        <f>(D276-1)*J276</f>
        <v>585.3131384</v>
      </c>
      <c r="M276" s="130">
        <f>M275+L276</f>
        <v>585.3131384</v>
      </c>
      <c r="N276" s="131">
        <f>M276/K276</f>
        <v>0.01118063511</v>
      </c>
      <c r="O276" s="131">
        <f>(10000+M276)/10000-100%</f>
        <v>0.05853131384</v>
      </c>
      <c r="P276" s="115">
        <f t="shared" si="1"/>
        <v>969.3185301</v>
      </c>
      <c r="Q276" s="116">
        <f t="shared" si="2"/>
        <v>-384.0053917</v>
      </c>
    </row>
    <row r="277" ht="15.75" customHeight="1">
      <c r="A277" s="69">
        <v>44884.625</v>
      </c>
      <c r="B277" s="70" t="s">
        <v>392</v>
      </c>
      <c r="C277" s="72">
        <v>1.44</v>
      </c>
      <c r="D277" s="121"/>
      <c r="E277" s="147" t="s">
        <v>459</v>
      </c>
      <c r="F277" s="121"/>
      <c r="G277" s="121"/>
      <c r="H277" s="121"/>
      <c r="I277" s="145"/>
      <c r="J277" s="121"/>
      <c r="K277" s="121"/>
      <c r="L277" s="121"/>
      <c r="M277" s="121"/>
      <c r="N277" s="121"/>
      <c r="O277" s="121"/>
      <c r="P277" s="115">
        <f t="shared" si="1"/>
        <v>969.3185301</v>
      </c>
      <c r="Q277" s="116">
        <f t="shared" si="2"/>
        <v>-969.3185301</v>
      </c>
    </row>
    <row r="278" ht="15.75" customHeight="1">
      <c r="A278" s="69">
        <v>44939.791666666664</v>
      </c>
      <c r="B278" s="70" t="s">
        <v>403</v>
      </c>
      <c r="C278" s="72">
        <v>1.68</v>
      </c>
      <c r="D278" s="146">
        <f>C278*C279</f>
        <v>2.3856</v>
      </c>
      <c r="E278" s="147" t="s">
        <v>459</v>
      </c>
      <c r="F278" s="126">
        <v>139.0</v>
      </c>
      <c r="G278" s="126">
        <v>78.0</v>
      </c>
      <c r="H278" s="138">
        <f>G278/F278</f>
        <v>0.5611510791</v>
      </c>
      <c r="I278" s="139">
        <f>I276+L276</f>
        <v>22104.17852</v>
      </c>
      <c r="J278" s="129">
        <f>I278*0.025</f>
        <v>552.604463</v>
      </c>
      <c r="K278" s="129">
        <f>K276+J278</f>
        <v>52903.22072</v>
      </c>
      <c r="L278" s="129">
        <f>J278-(J278*2)</f>
        <v>-552.604463</v>
      </c>
      <c r="M278" s="130">
        <f>M277+L278</f>
        <v>-552.604463</v>
      </c>
      <c r="N278" s="131">
        <f>M278/K278</f>
        <v>-0.01044557317</v>
      </c>
      <c r="O278" s="131">
        <f>(10000+M278)/10000-100%</f>
        <v>-0.0552604463</v>
      </c>
      <c r="P278" s="115">
        <f t="shared" si="1"/>
        <v>969.3185301</v>
      </c>
      <c r="Q278" s="116">
        <f t="shared" si="2"/>
        <v>-1521.922993</v>
      </c>
    </row>
    <row r="279" ht="15.75" customHeight="1">
      <c r="A279" s="69">
        <v>44939.791666666664</v>
      </c>
      <c r="B279" s="70" t="s">
        <v>404</v>
      </c>
      <c r="C279" s="72">
        <v>1.42</v>
      </c>
      <c r="D279" s="121"/>
      <c r="E279" s="147" t="s">
        <v>460</v>
      </c>
      <c r="F279" s="121"/>
      <c r="G279" s="121"/>
      <c r="H279" s="121"/>
      <c r="I279" s="145"/>
      <c r="J279" s="121"/>
      <c r="K279" s="121"/>
      <c r="L279" s="121"/>
      <c r="M279" s="121"/>
      <c r="N279" s="121"/>
      <c r="O279" s="121"/>
      <c r="P279" s="115">
        <f t="shared" si="1"/>
        <v>969.3185301</v>
      </c>
      <c r="Q279" s="116">
        <f t="shared" si="2"/>
        <v>-969.3185301</v>
      </c>
    </row>
    <row r="280" ht="15.75" customHeight="1">
      <c r="A280" s="69">
        <v>44940.625</v>
      </c>
      <c r="B280" s="70" t="s">
        <v>405</v>
      </c>
      <c r="C280" s="72">
        <v>1.24</v>
      </c>
      <c r="D280" s="146">
        <f>C280*C281</f>
        <v>2.108</v>
      </c>
      <c r="E280" s="147" t="s">
        <v>459</v>
      </c>
      <c r="F280" s="126">
        <v>140.0</v>
      </c>
      <c r="G280" s="126">
        <v>78.0</v>
      </c>
      <c r="H280" s="138">
        <f>G280/F280</f>
        <v>0.5571428571</v>
      </c>
      <c r="I280" s="139">
        <f>I278+L278</f>
        <v>21551.57406</v>
      </c>
      <c r="J280" s="129">
        <f>I280*0.025</f>
        <v>538.7893514</v>
      </c>
      <c r="K280" s="129">
        <f>K278+J280</f>
        <v>53442.01007</v>
      </c>
      <c r="L280" s="129">
        <f>J280-(J280*2)</f>
        <v>-538.7893514</v>
      </c>
      <c r="M280" s="130">
        <f>M279+L280</f>
        <v>-538.7893514</v>
      </c>
      <c r="N280" s="131">
        <f>M280/K280</f>
        <v>-0.01008175686</v>
      </c>
      <c r="O280" s="131">
        <f>(10000+M280)/10000-100%</f>
        <v>-0.05387893514</v>
      </c>
      <c r="P280" s="115">
        <f t="shared" si="1"/>
        <v>969.3185301</v>
      </c>
      <c r="Q280" s="116">
        <f t="shared" si="2"/>
        <v>-1508.107882</v>
      </c>
    </row>
    <row r="281" ht="15.75" customHeight="1">
      <c r="A281" s="69">
        <v>44940.625</v>
      </c>
      <c r="B281" s="70" t="s">
        <v>406</v>
      </c>
      <c r="C281" s="72">
        <v>1.7</v>
      </c>
      <c r="D281" s="121"/>
      <c r="E281" s="147" t="s">
        <v>460</v>
      </c>
      <c r="F281" s="121"/>
      <c r="G281" s="121"/>
      <c r="H281" s="121"/>
      <c r="I281" s="145"/>
      <c r="J281" s="121"/>
      <c r="K281" s="121"/>
      <c r="L281" s="121"/>
      <c r="M281" s="121"/>
      <c r="N281" s="121"/>
      <c r="O281" s="121"/>
      <c r="P281" s="115">
        <f t="shared" si="1"/>
        <v>969.3185301</v>
      </c>
      <c r="Q281" s="116">
        <f t="shared" si="2"/>
        <v>-969.3185301</v>
      </c>
    </row>
    <row r="282" ht="15.75" customHeight="1">
      <c r="A282" s="69">
        <v>44955.552083333336</v>
      </c>
      <c r="B282" s="70" t="s">
        <v>411</v>
      </c>
      <c r="C282" s="72">
        <v>1.3</v>
      </c>
      <c r="D282" s="146">
        <f>C282*C283</f>
        <v>1.898</v>
      </c>
      <c r="E282" s="148" t="s">
        <v>459</v>
      </c>
      <c r="F282" s="126">
        <v>141.0</v>
      </c>
      <c r="G282" s="126">
        <v>78.0</v>
      </c>
      <c r="H282" s="138">
        <f>G282/F282</f>
        <v>0.5531914894</v>
      </c>
      <c r="I282" s="139">
        <f>I280+L280</f>
        <v>21012.78471</v>
      </c>
      <c r="J282" s="129">
        <f>I282*0.025</f>
        <v>525.3196176</v>
      </c>
      <c r="K282" s="129">
        <f>K280+J282</f>
        <v>53967.32969</v>
      </c>
      <c r="L282" s="129">
        <f>J282-(J282*2)</f>
        <v>-525.3196176</v>
      </c>
      <c r="M282" s="130">
        <f>M281+L282</f>
        <v>-525.3196176</v>
      </c>
      <c r="N282" s="131">
        <f>M282/K282</f>
        <v>-0.009734030212</v>
      </c>
      <c r="O282" s="131">
        <f>(10000+M282)/10000-100%</f>
        <v>-0.05253196176</v>
      </c>
      <c r="P282" s="115">
        <f t="shared" si="1"/>
        <v>969.3185301</v>
      </c>
      <c r="Q282" s="116">
        <f t="shared" si="2"/>
        <v>-1494.638148</v>
      </c>
    </row>
    <row r="283" ht="15.75" customHeight="1">
      <c r="A283" s="69">
        <v>44955.9375</v>
      </c>
      <c r="B283" s="70" t="s">
        <v>412</v>
      </c>
      <c r="C283" s="72">
        <v>1.46</v>
      </c>
      <c r="D283" s="121"/>
      <c r="E283" s="149" t="s">
        <v>460</v>
      </c>
      <c r="F283" s="121"/>
      <c r="G283" s="121"/>
      <c r="H283" s="121"/>
      <c r="I283" s="145"/>
      <c r="J283" s="121"/>
      <c r="K283" s="121"/>
      <c r="L283" s="121"/>
      <c r="M283" s="121"/>
      <c r="N283" s="121"/>
      <c r="O283" s="121"/>
      <c r="P283" s="115">
        <f t="shared" si="1"/>
        <v>969.3185301</v>
      </c>
      <c r="Q283" s="116">
        <f t="shared" si="2"/>
        <v>-969.3185301</v>
      </c>
    </row>
    <row r="284" ht="15.75" customHeight="1">
      <c r="A284" s="69">
        <v>44960.791666666664</v>
      </c>
      <c r="B284" s="70" t="s">
        <v>414</v>
      </c>
      <c r="C284" s="72">
        <v>1.33</v>
      </c>
      <c r="D284" s="146">
        <f>C284*C285</f>
        <v>1.9418</v>
      </c>
      <c r="E284" s="149" t="s">
        <v>459</v>
      </c>
      <c r="F284" s="126">
        <v>142.0</v>
      </c>
      <c r="G284" s="126">
        <f>G282+1</f>
        <v>79</v>
      </c>
      <c r="H284" s="138">
        <f>G284/F284</f>
        <v>0.5563380282</v>
      </c>
      <c r="I284" s="139">
        <f>I282+L282</f>
        <v>20487.46509</v>
      </c>
      <c r="J284" s="129">
        <f>I284*0.025</f>
        <v>512.1866272</v>
      </c>
      <c r="K284" s="129">
        <f>K282+J284</f>
        <v>54479.51632</v>
      </c>
      <c r="L284" s="129">
        <f>(C284-1)*J284</f>
        <v>169.021587</v>
      </c>
      <c r="M284" s="130">
        <f>M283+L284</f>
        <v>169.021587</v>
      </c>
      <c r="N284" s="131">
        <f>M284/K284</f>
        <v>0.003102479581</v>
      </c>
      <c r="O284" s="131">
        <f>(10000+M284)/10000-100%</f>
        <v>0.0169021587</v>
      </c>
      <c r="P284" s="115">
        <f t="shared" si="1"/>
        <v>969.3185301</v>
      </c>
      <c r="Q284" s="116">
        <f t="shared" si="2"/>
        <v>-800.2969431</v>
      </c>
    </row>
    <row r="285" ht="15.75" customHeight="1">
      <c r="A285" s="69">
        <v>44960.791666666664</v>
      </c>
      <c r="B285" s="70" t="s">
        <v>415</v>
      </c>
      <c r="C285" s="72">
        <v>1.46</v>
      </c>
      <c r="D285" s="121"/>
      <c r="E285" s="149" t="s">
        <v>459</v>
      </c>
      <c r="F285" s="121"/>
      <c r="G285" s="121"/>
      <c r="H285" s="121"/>
      <c r="I285" s="145"/>
      <c r="J285" s="121"/>
      <c r="K285" s="121"/>
      <c r="L285" s="121"/>
      <c r="M285" s="121"/>
      <c r="N285" s="121"/>
      <c r="O285" s="121"/>
      <c r="P285" s="115">
        <f t="shared" si="1"/>
        <v>969.3185301</v>
      </c>
      <c r="Q285" s="116">
        <f t="shared" si="2"/>
        <v>-969.3185301</v>
      </c>
    </row>
    <row r="286" ht="15.75" customHeight="1">
      <c r="A286" s="69">
        <v>44961.625</v>
      </c>
      <c r="B286" s="70" t="s">
        <v>416</v>
      </c>
      <c r="C286" s="72">
        <v>1.38</v>
      </c>
      <c r="D286" s="146">
        <f>C286*C287</f>
        <v>1.8492</v>
      </c>
      <c r="E286" s="149" t="s">
        <v>459</v>
      </c>
      <c r="F286" s="126">
        <v>143.0</v>
      </c>
      <c r="G286" s="126">
        <f>G284+1</f>
        <v>80</v>
      </c>
      <c r="H286" s="138">
        <f>G286/F286</f>
        <v>0.5594405594</v>
      </c>
      <c r="I286" s="139">
        <f>I284+L284</f>
        <v>20656.48667</v>
      </c>
      <c r="J286" s="129">
        <f>I286*0.025</f>
        <v>516.4121669</v>
      </c>
      <c r="K286" s="129">
        <f>K284+J286</f>
        <v>54995.92848</v>
      </c>
      <c r="L286" s="129">
        <f>(C286-1)*J286</f>
        <v>196.2366234</v>
      </c>
      <c r="M286" s="130">
        <f>M285+L286</f>
        <v>196.2366234</v>
      </c>
      <c r="N286" s="131">
        <f>M286/K286</f>
        <v>0.003568202753</v>
      </c>
      <c r="O286" s="131">
        <f>(10000+M286)/10000-100%</f>
        <v>0.01962366234</v>
      </c>
      <c r="P286" s="115">
        <f t="shared" si="1"/>
        <v>969.3185301</v>
      </c>
      <c r="Q286" s="116">
        <f t="shared" si="2"/>
        <v>-773.0819067</v>
      </c>
    </row>
    <row r="287" ht="15.75" customHeight="1">
      <c r="A287" s="69">
        <v>44961.666666666664</v>
      </c>
      <c r="B287" s="70" t="s">
        <v>417</v>
      </c>
      <c r="C287" s="72">
        <v>1.34</v>
      </c>
      <c r="D287" s="121"/>
      <c r="E287" s="149" t="s">
        <v>459</v>
      </c>
      <c r="F287" s="121"/>
      <c r="G287" s="121"/>
      <c r="H287" s="121"/>
      <c r="I287" s="145"/>
      <c r="J287" s="121"/>
      <c r="K287" s="121"/>
      <c r="L287" s="121"/>
      <c r="M287" s="121"/>
      <c r="N287" s="121"/>
      <c r="O287" s="121"/>
      <c r="P287" s="115">
        <f t="shared" si="1"/>
        <v>969.3185301</v>
      </c>
      <c r="Q287" s="116">
        <f t="shared" si="2"/>
        <v>-969.3185301</v>
      </c>
    </row>
    <row r="288" ht="15.75" customHeight="1">
      <c r="A288" s="69">
        <v>44961.625</v>
      </c>
      <c r="B288" s="70" t="s">
        <v>289</v>
      </c>
      <c r="C288" s="72">
        <v>1.35</v>
      </c>
      <c r="D288" s="146">
        <f>C288*C289</f>
        <v>2.0385</v>
      </c>
      <c r="E288" s="149" t="s">
        <v>459</v>
      </c>
      <c r="F288" s="126">
        <v>144.0</v>
      </c>
      <c r="G288" s="126">
        <f>G286+1</f>
        <v>81</v>
      </c>
      <c r="H288" s="138">
        <f>G288/F288</f>
        <v>0.5625</v>
      </c>
      <c r="I288" s="139">
        <f>I286+L286</f>
        <v>20852.7233</v>
      </c>
      <c r="J288" s="129">
        <f>I288*0.025</f>
        <v>521.3180825</v>
      </c>
      <c r="K288" s="129">
        <f>K286+J288</f>
        <v>55517.24656</v>
      </c>
      <c r="L288" s="129">
        <f>(C288-1)*J288</f>
        <v>182.4613289</v>
      </c>
      <c r="M288" s="130">
        <f>M287+L288</f>
        <v>182.4613289</v>
      </c>
      <c r="N288" s="131">
        <f>M288/K288</f>
        <v>0.003286570213</v>
      </c>
      <c r="O288" s="131">
        <f>(10000+M288)/10000-100%</f>
        <v>0.01824613289</v>
      </c>
      <c r="P288" s="115">
        <f t="shared" si="1"/>
        <v>969.3185301</v>
      </c>
      <c r="Q288" s="116">
        <f t="shared" si="2"/>
        <v>-786.8572012</v>
      </c>
    </row>
    <row r="289" ht="15.75" customHeight="1">
      <c r="A289" s="69">
        <v>44962.0</v>
      </c>
      <c r="B289" s="70" t="s">
        <v>47</v>
      </c>
      <c r="C289" s="72">
        <v>1.51</v>
      </c>
      <c r="D289" s="121"/>
      <c r="E289" s="149" t="s">
        <v>459</v>
      </c>
      <c r="F289" s="121"/>
      <c r="G289" s="121"/>
      <c r="H289" s="121"/>
      <c r="I289" s="145"/>
      <c r="J289" s="121"/>
      <c r="K289" s="121"/>
      <c r="L289" s="121"/>
      <c r="M289" s="121"/>
      <c r="N289" s="121"/>
      <c r="O289" s="121"/>
      <c r="P289" s="115">
        <f t="shared" si="1"/>
        <v>969.3185301</v>
      </c>
      <c r="Q289" s="116">
        <f t="shared" si="2"/>
        <v>-969.3185301</v>
      </c>
    </row>
    <row r="290" ht="15.75" customHeight="1">
      <c r="A290" s="69">
        <v>44962.46875</v>
      </c>
      <c r="B290" s="70" t="s">
        <v>418</v>
      </c>
      <c r="C290" s="70">
        <v>1.52</v>
      </c>
      <c r="D290" s="146">
        <f>C290*C291</f>
        <v>2.2192</v>
      </c>
      <c r="E290" s="150" t="s">
        <v>459</v>
      </c>
      <c r="F290" s="126">
        <v>145.0</v>
      </c>
      <c r="G290" s="126">
        <f>G288+1</f>
        <v>82</v>
      </c>
      <c r="H290" s="138">
        <f>G290/F290</f>
        <v>0.5655172414</v>
      </c>
      <c r="I290" s="139">
        <f>I288+L288</f>
        <v>21035.18463</v>
      </c>
      <c r="J290" s="129">
        <f>I290*0.025</f>
        <v>525.8796157</v>
      </c>
      <c r="K290" s="129">
        <f>K288+J290</f>
        <v>56043.12618</v>
      </c>
      <c r="L290" s="129">
        <f>(C290-1)*J290</f>
        <v>273.4574002</v>
      </c>
      <c r="M290" s="130">
        <f>M289+L290</f>
        <v>273.4574002</v>
      </c>
      <c r="N290" s="131">
        <f>M290/K290</f>
        <v>0.004879410176</v>
      </c>
      <c r="O290" s="131">
        <f>(10000+M290)/10000-100%</f>
        <v>0.02734574002</v>
      </c>
      <c r="P290" s="115">
        <f t="shared" si="1"/>
        <v>969.3185301</v>
      </c>
      <c r="Q290" s="116">
        <f t="shared" si="2"/>
        <v>-695.8611299</v>
      </c>
    </row>
    <row r="291" ht="15.75" customHeight="1">
      <c r="A291" s="69">
        <v>44962.708333333336</v>
      </c>
      <c r="B291" s="70" t="s">
        <v>419</v>
      </c>
      <c r="C291" s="70">
        <v>1.46</v>
      </c>
      <c r="D291" s="121"/>
      <c r="E291" s="150" t="s">
        <v>459</v>
      </c>
      <c r="F291" s="121"/>
      <c r="G291" s="121"/>
      <c r="H291" s="121"/>
      <c r="I291" s="145"/>
      <c r="J291" s="121"/>
      <c r="K291" s="121"/>
      <c r="L291" s="121"/>
      <c r="M291" s="121"/>
      <c r="N291" s="121"/>
      <c r="O291" s="121"/>
      <c r="P291" s="115">
        <f t="shared" si="1"/>
        <v>969.3185301</v>
      </c>
      <c r="Q291" s="116">
        <f t="shared" si="2"/>
        <v>-969.3185301</v>
      </c>
    </row>
    <row r="292" ht="15.75" customHeight="1">
      <c r="A292" s="69">
        <v>44968.625</v>
      </c>
      <c r="B292" s="70" t="s">
        <v>420</v>
      </c>
      <c r="C292" s="70">
        <v>1.44</v>
      </c>
      <c r="D292" s="146">
        <f>C292*C293</f>
        <v>1.8</v>
      </c>
      <c r="E292" s="150" t="s">
        <v>460</v>
      </c>
      <c r="F292" s="126">
        <v>146.0</v>
      </c>
      <c r="G292" s="126">
        <v>82.0</v>
      </c>
      <c r="H292" s="138">
        <f>G292/F292</f>
        <v>0.5616438356</v>
      </c>
      <c r="I292" s="139">
        <f>I290+L290</f>
        <v>21308.64203</v>
      </c>
      <c r="J292" s="129">
        <f>I292*0.025</f>
        <v>532.7160507</v>
      </c>
      <c r="K292" s="129">
        <f>K290+J292</f>
        <v>56575.84223</v>
      </c>
      <c r="L292" s="129">
        <f>J292-(J292*2)</f>
        <v>-532.7160507</v>
      </c>
      <c r="M292" s="130">
        <f>M291+L292</f>
        <v>-532.7160507</v>
      </c>
      <c r="N292" s="131">
        <f>M292/K292</f>
        <v>-0.009415963239</v>
      </c>
      <c r="O292" s="131">
        <f>(10000+M292)/10000-100%</f>
        <v>-0.05327160507</v>
      </c>
      <c r="P292" s="115">
        <f t="shared" si="1"/>
        <v>969.3185301</v>
      </c>
      <c r="Q292" s="116">
        <f t="shared" si="2"/>
        <v>-1502.034581</v>
      </c>
    </row>
    <row r="293" ht="15.75" customHeight="1">
      <c r="A293" s="69">
        <v>44968.625</v>
      </c>
      <c r="B293" s="70" t="s">
        <v>421</v>
      </c>
      <c r="C293" s="70">
        <v>1.25</v>
      </c>
      <c r="D293" s="121"/>
      <c r="E293" s="150" t="s">
        <v>459</v>
      </c>
      <c r="F293" s="121"/>
      <c r="G293" s="121"/>
      <c r="H293" s="121"/>
      <c r="I293" s="145"/>
      <c r="J293" s="121"/>
      <c r="K293" s="121"/>
      <c r="L293" s="121"/>
      <c r="M293" s="121"/>
      <c r="N293" s="121"/>
      <c r="O293" s="121"/>
      <c r="P293" s="115">
        <f t="shared" si="1"/>
        <v>969.3185301</v>
      </c>
      <c r="Q293" s="116">
        <f t="shared" si="2"/>
        <v>-969.3185301</v>
      </c>
    </row>
    <row r="294" ht="15.75" customHeight="1">
      <c r="A294" s="69">
        <v>44970.572916666664</v>
      </c>
      <c r="B294" s="70" t="s">
        <v>423</v>
      </c>
      <c r="C294" s="70">
        <v>1.29</v>
      </c>
      <c r="D294" s="146">
        <f>C294*C295</f>
        <v>2.1543</v>
      </c>
      <c r="E294" s="150" t="s">
        <v>459</v>
      </c>
      <c r="F294" s="126">
        <v>147.0</v>
      </c>
      <c r="G294" s="126">
        <v>83.0</v>
      </c>
      <c r="H294" s="138">
        <f>G294/F294</f>
        <v>0.5646258503</v>
      </c>
      <c r="I294" s="139">
        <f>I292+L292</f>
        <v>20775.92598</v>
      </c>
      <c r="J294" s="129">
        <f>I294*0.025</f>
        <v>519.3981494</v>
      </c>
      <c r="K294" s="129">
        <f>K292+J294</f>
        <v>57095.24038</v>
      </c>
      <c r="L294" s="129">
        <f>(C294-1)*J294</f>
        <v>150.6254633</v>
      </c>
      <c r="M294" s="130">
        <f>M293+L294</f>
        <v>150.6254633</v>
      </c>
      <c r="N294" s="131">
        <f>M294/K294</f>
        <v>0.002638143956</v>
      </c>
      <c r="O294" s="131">
        <f>(10000+M294)/10000-100%</f>
        <v>0.01506254633</v>
      </c>
      <c r="P294" s="115">
        <f t="shared" si="1"/>
        <v>969.3185301</v>
      </c>
      <c r="Q294" s="116">
        <f t="shared" si="2"/>
        <v>-818.6930668</v>
      </c>
    </row>
    <row r="295" ht="15.75" customHeight="1">
      <c r="A295" s="69">
        <v>44970.833333333336</v>
      </c>
      <c r="B295" s="70" t="s">
        <v>424</v>
      </c>
      <c r="C295" s="70">
        <v>1.67</v>
      </c>
      <c r="D295" s="121"/>
      <c r="E295" s="150" t="s">
        <v>459</v>
      </c>
      <c r="F295" s="121"/>
      <c r="G295" s="121"/>
      <c r="H295" s="121"/>
      <c r="I295" s="145"/>
      <c r="J295" s="121"/>
      <c r="K295" s="121"/>
      <c r="L295" s="121"/>
      <c r="M295" s="121"/>
      <c r="N295" s="121"/>
      <c r="O295" s="121"/>
      <c r="P295" s="115">
        <f t="shared" si="1"/>
        <v>969.3185301</v>
      </c>
      <c r="Q295" s="116">
        <f t="shared" si="2"/>
        <v>-969.3185301</v>
      </c>
    </row>
    <row r="296" ht="15.75" customHeight="1">
      <c r="A296" s="69">
        <v>44971.822916666664</v>
      </c>
      <c r="B296" s="70" t="s">
        <v>425</v>
      </c>
      <c r="C296" s="70">
        <v>1.32</v>
      </c>
      <c r="D296" s="146">
        <f>C296*C297</f>
        <v>1.6368</v>
      </c>
      <c r="E296" s="150" t="s">
        <v>459</v>
      </c>
      <c r="F296" s="126">
        <v>148.0</v>
      </c>
      <c r="G296" s="126">
        <v>84.0</v>
      </c>
      <c r="H296" s="138">
        <f>G296/F296</f>
        <v>0.5675675676</v>
      </c>
      <c r="I296" s="139">
        <f>I294+L294</f>
        <v>20926.55144</v>
      </c>
      <c r="J296" s="129">
        <f>I296*0.025</f>
        <v>523.163786</v>
      </c>
      <c r="K296" s="129">
        <f>K294+J296</f>
        <v>57618.40417</v>
      </c>
      <c r="L296" s="129">
        <f>(C296-1)*J296</f>
        <v>167.4124115</v>
      </c>
      <c r="M296" s="130">
        <f>M295+L296</f>
        <v>167.4124115</v>
      </c>
      <c r="N296" s="131">
        <f>M296/K296</f>
        <v>0.00290553711</v>
      </c>
      <c r="O296" s="131">
        <f>(10000+M296)/10000-100%</f>
        <v>0.01674124115</v>
      </c>
      <c r="P296" s="115">
        <f t="shared" si="1"/>
        <v>969.3185301</v>
      </c>
      <c r="Q296" s="116">
        <f t="shared" si="2"/>
        <v>-801.9061186</v>
      </c>
    </row>
    <row r="297" ht="15.75" customHeight="1">
      <c r="A297" s="69">
        <v>44971.822916666664</v>
      </c>
      <c r="B297" s="70" t="s">
        <v>426</v>
      </c>
      <c r="C297" s="70">
        <v>1.24</v>
      </c>
      <c r="D297" s="121"/>
      <c r="E297" s="150" t="s">
        <v>459</v>
      </c>
      <c r="F297" s="121"/>
      <c r="G297" s="121"/>
      <c r="H297" s="121"/>
      <c r="I297" s="145"/>
      <c r="J297" s="121"/>
      <c r="K297" s="121"/>
      <c r="L297" s="121"/>
      <c r="M297" s="121"/>
      <c r="N297" s="121"/>
      <c r="O297" s="121"/>
      <c r="P297" s="115">
        <f t="shared" si="1"/>
        <v>969.3185301</v>
      </c>
      <c r="Q297" s="116">
        <f t="shared" si="2"/>
        <v>-969.3185301</v>
      </c>
    </row>
    <row r="298" ht="15.75" customHeight="1">
      <c r="A298" s="69">
        <v>44975.5</v>
      </c>
      <c r="B298" s="70" t="s">
        <v>427</v>
      </c>
      <c r="C298" s="70">
        <v>1.34</v>
      </c>
      <c r="D298" s="146">
        <f>C298*C299</f>
        <v>1.9162</v>
      </c>
      <c r="E298" s="151" t="s">
        <v>459</v>
      </c>
      <c r="F298" s="126">
        <v>149.0</v>
      </c>
      <c r="G298" s="126">
        <v>85.0</v>
      </c>
      <c r="H298" s="138">
        <f>G298/F298</f>
        <v>0.5704697987</v>
      </c>
      <c r="I298" s="139">
        <f>I296+L296</f>
        <v>21093.96385</v>
      </c>
      <c r="J298" s="129">
        <f>I298*0.025</f>
        <v>527.3490963</v>
      </c>
      <c r="K298" s="129">
        <f>K296+J298</f>
        <v>58145.75326</v>
      </c>
      <c r="L298" s="129">
        <f>(C298-1)*J298</f>
        <v>179.2986927</v>
      </c>
      <c r="M298" s="130">
        <f>M297+L298</f>
        <v>179.2986927</v>
      </c>
      <c r="N298" s="131">
        <f>M298/K298</f>
        <v>0.003083607704</v>
      </c>
      <c r="O298" s="131">
        <f>(10000+M298)/10000-100%</f>
        <v>0.01792986927</v>
      </c>
      <c r="P298" s="115">
        <f t="shared" si="1"/>
        <v>969.3185301</v>
      </c>
      <c r="Q298" s="116">
        <f t="shared" si="2"/>
        <v>-790.0198374</v>
      </c>
    </row>
    <row r="299" ht="15.75" customHeight="1">
      <c r="A299" s="69">
        <v>44975.625</v>
      </c>
      <c r="B299" s="70" t="s">
        <v>428</v>
      </c>
      <c r="C299" s="70">
        <v>1.43</v>
      </c>
      <c r="D299" s="121"/>
      <c r="E299" s="151" t="s">
        <v>459</v>
      </c>
      <c r="F299" s="121"/>
      <c r="G299" s="121"/>
      <c r="H299" s="121"/>
      <c r="I299" s="145"/>
      <c r="J299" s="121"/>
      <c r="K299" s="121"/>
      <c r="L299" s="121"/>
      <c r="M299" s="121"/>
      <c r="N299" s="121"/>
      <c r="O299" s="121"/>
      <c r="P299" s="115">
        <f t="shared" si="1"/>
        <v>969.3185301</v>
      </c>
      <c r="Q299" s="116">
        <f t="shared" si="2"/>
        <v>-969.3185301</v>
      </c>
    </row>
    <row r="300" ht="15.75" customHeight="1">
      <c r="A300" s="69">
        <v>44975.8125</v>
      </c>
      <c r="B300" s="70" t="s">
        <v>277</v>
      </c>
      <c r="C300" s="70">
        <v>1.5</v>
      </c>
      <c r="D300" s="146">
        <f>C300*C301</f>
        <v>2.19</v>
      </c>
      <c r="E300" s="151" t="s">
        <v>460</v>
      </c>
      <c r="F300" s="126">
        <v>150.0</v>
      </c>
      <c r="G300" s="126">
        <v>85.0</v>
      </c>
      <c r="H300" s="138">
        <f>G300/F300</f>
        <v>0.5666666667</v>
      </c>
      <c r="I300" s="139">
        <f>I298+L298</f>
        <v>21273.26254</v>
      </c>
      <c r="J300" s="129">
        <f>I300*0.025</f>
        <v>531.8315636</v>
      </c>
      <c r="K300" s="129">
        <f>K298+J300</f>
        <v>58677.58483</v>
      </c>
      <c r="L300" s="129">
        <f>J300-(J300*2)</f>
        <v>-531.8315636</v>
      </c>
      <c r="M300" s="130">
        <f>M299+L300</f>
        <v>-531.8315636</v>
      </c>
      <c r="N300" s="131">
        <f>M300/K300</f>
        <v>-0.009063623958</v>
      </c>
      <c r="O300" s="131">
        <f>(10000+M300)/10000-100%</f>
        <v>-0.05318315636</v>
      </c>
      <c r="P300" s="115">
        <f t="shared" si="1"/>
        <v>969.3185301</v>
      </c>
      <c r="Q300" s="116">
        <f t="shared" si="2"/>
        <v>-1501.150094</v>
      </c>
    </row>
    <row r="301" ht="15.75" customHeight="1">
      <c r="A301" s="69">
        <v>44976.0</v>
      </c>
      <c r="B301" s="70" t="s">
        <v>341</v>
      </c>
      <c r="C301" s="70">
        <v>1.46</v>
      </c>
      <c r="D301" s="121"/>
      <c r="E301" s="151" t="s">
        <v>459</v>
      </c>
      <c r="F301" s="121"/>
      <c r="G301" s="121"/>
      <c r="H301" s="121"/>
      <c r="I301" s="145"/>
      <c r="J301" s="121"/>
      <c r="K301" s="121"/>
      <c r="L301" s="121"/>
      <c r="M301" s="121"/>
      <c r="N301" s="121"/>
      <c r="O301" s="121"/>
      <c r="P301" s="115">
        <f t="shared" si="1"/>
        <v>969.3185301</v>
      </c>
      <c r="Q301" s="116">
        <f t="shared" si="2"/>
        <v>-969.3185301</v>
      </c>
    </row>
    <row r="302" ht="15.75" customHeight="1">
      <c r="A302" s="69">
        <v>44976.708333333336</v>
      </c>
      <c r="B302" s="70" t="s">
        <v>430</v>
      </c>
      <c r="C302" s="70">
        <v>1.35</v>
      </c>
      <c r="D302" s="146">
        <f>C302*C303</f>
        <v>1.809</v>
      </c>
      <c r="E302" s="151" t="s">
        <v>459</v>
      </c>
      <c r="F302" s="126">
        <v>151.0</v>
      </c>
      <c r="G302" s="126">
        <v>87.0</v>
      </c>
      <c r="H302" s="138">
        <f>G302/F302</f>
        <v>0.5761589404</v>
      </c>
      <c r="I302" s="139">
        <f>I300+L300</f>
        <v>20741.43098</v>
      </c>
      <c r="J302" s="129">
        <f>I302*0.025</f>
        <v>518.5357745</v>
      </c>
      <c r="K302" s="129">
        <f>K300+J302</f>
        <v>59196.1206</v>
      </c>
      <c r="L302" s="129">
        <f>(C302-1)*J302</f>
        <v>181.4875211</v>
      </c>
      <c r="M302" s="130">
        <f>M301+L302</f>
        <v>181.4875211</v>
      </c>
      <c r="N302" s="131">
        <f>M302/K302</f>
        <v>0.003065868493</v>
      </c>
      <c r="O302" s="131">
        <f>(10000+M302)/10000-100%</f>
        <v>0.01814875211</v>
      </c>
      <c r="P302" s="115">
        <f t="shared" si="1"/>
        <v>969.3185301</v>
      </c>
      <c r="Q302" s="116">
        <f t="shared" si="2"/>
        <v>-787.831009</v>
      </c>
    </row>
    <row r="303" ht="15.75" customHeight="1">
      <c r="A303" s="69">
        <v>44977.04513888889</v>
      </c>
      <c r="B303" s="70" t="s">
        <v>431</v>
      </c>
      <c r="C303" s="70">
        <v>1.34</v>
      </c>
      <c r="D303" s="121"/>
      <c r="E303" s="151" t="s">
        <v>459</v>
      </c>
      <c r="F303" s="121"/>
      <c r="G303" s="121"/>
      <c r="H303" s="121"/>
      <c r="I303" s="145"/>
      <c r="J303" s="121"/>
      <c r="K303" s="121"/>
      <c r="L303" s="121"/>
      <c r="M303" s="121"/>
      <c r="N303" s="121"/>
      <c r="O303" s="121"/>
      <c r="P303" s="115">
        <f t="shared" si="1"/>
        <v>969.3185301</v>
      </c>
      <c r="Q303" s="116">
        <f t="shared" si="2"/>
        <v>-969.3185301</v>
      </c>
    </row>
    <row r="304" ht="15.75" customHeight="1">
      <c r="A304" s="69">
        <v>44982.625</v>
      </c>
      <c r="B304" s="70" t="s">
        <v>434</v>
      </c>
      <c r="C304" s="70">
        <v>1.36</v>
      </c>
      <c r="D304" s="146">
        <f>C304*C305</f>
        <v>1.7952</v>
      </c>
      <c r="E304" s="151" t="s">
        <v>459</v>
      </c>
      <c r="F304" s="126">
        <v>152.0</v>
      </c>
      <c r="G304" s="126">
        <v>88.0</v>
      </c>
      <c r="H304" s="138">
        <f>G304/F304</f>
        <v>0.5789473684</v>
      </c>
      <c r="I304" s="139">
        <f>I302+L302</f>
        <v>20922.9185</v>
      </c>
      <c r="J304" s="129">
        <f>I304*0.025</f>
        <v>523.0729625</v>
      </c>
      <c r="K304" s="129">
        <f>K302+J304</f>
        <v>59719.19356</v>
      </c>
      <c r="L304" s="129">
        <f>(C304-1)*J304</f>
        <v>188.3062665</v>
      </c>
      <c r="M304" s="130">
        <f>M303+L304</f>
        <v>188.3062665</v>
      </c>
      <c r="N304" s="131">
        <f>M304/K304</f>
        <v>0.003153195066</v>
      </c>
      <c r="O304" s="131">
        <f>(10000+M304)/10000-100%</f>
        <v>0.01883062665</v>
      </c>
      <c r="P304" s="115">
        <f t="shared" si="1"/>
        <v>969.3185301</v>
      </c>
      <c r="Q304" s="116">
        <f t="shared" si="2"/>
        <v>-781.0122636</v>
      </c>
    </row>
    <row r="305" ht="15.75" customHeight="1">
      <c r="A305" s="69">
        <v>44982.71875</v>
      </c>
      <c r="B305" s="70" t="s">
        <v>435</v>
      </c>
      <c r="C305" s="70">
        <v>1.32</v>
      </c>
      <c r="D305" s="121"/>
      <c r="E305" s="151" t="s">
        <v>459</v>
      </c>
      <c r="F305" s="121"/>
      <c r="G305" s="121"/>
      <c r="H305" s="121"/>
      <c r="I305" s="145"/>
      <c r="J305" s="121"/>
      <c r="K305" s="121"/>
      <c r="L305" s="121"/>
      <c r="M305" s="121"/>
      <c r="N305" s="121"/>
      <c r="O305" s="121"/>
      <c r="P305" s="115">
        <f t="shared" si="1"/>
        <v>969.3185301</v>
      </c>
      <c r="Q305" s="116">
        <f t="shared" si="2"/>
        <v>-969.3185301</v>
      </c>
    </row>
    <row r="306" ht="15.75" customHeight="1">
      <c r="A306" s="69">
        <v>44988.71527777778</v>
      </c>
      <c r="B306" s="70" t="s">
        <v>440</v>
      </c>
      <c r="C306" s="70">
        <v>1.59</v>
      </c>
      <c r="D306" s="146">
        <f>C306*C307</f>
        <v>2.1783</v>
      </c>
      <c r="E306" s="151" t="s">
        <v>460</v>
      </c>
      <c r="F306" s="126">
        <v>153.0</v>
      </c>
      <c r="G306" s="126">
        <v>88.0</v>
      </c>
      <c r="H306" s="138">
        <f>G306/F306</f>
        <v>0.5751633987</v>
      </c>
      <c r="I306" s="139">
        <f>I304+L304</f>
        <v>21111.22477</v>
      </c>
      <c r="J306" s="129">
        <f>I306*0.025</f>
        <v>527.7806192</v>
      </c>
      <c r="K306" s="129">
        <f>K304+J306</f>
        <v>60246.97418</v>
      </c>
      <c r="L306" s="129">
        <f>J306-(J306*2)</f>
        <v>-527.7806192</v>
      </c>
      <c r="M306" s="130">
        <f>M305+L306</f>
        <v>-527.7806192</v>
      </c>
      <c r="N306" s="131">
        <f>M306/K306</f>
        <v>-0.008760284253</v>
      </c>
      <c r="O306" s="131">
        <f>(10000+M306)/10000-100%</f>
        <v>-0.05277806192</v>
      </c>
      <c r="P306" s="115">
        <f t="shared" si="1"/>
        <v>969.3185301</v>
      </c>
      <c r="Q306" s="116">
        <f t="shared" si="2"/>
        <v>-1497.099149</v>
      </c>
    </row>
    <row r="307" ht="15.75" customHeight="1">
      <c r="A307" s="69">
        <v>44988.770833333336</v>
      </c>
      <c r="B307" s="70" t="s">
        <v>441</v>
      </c>
      <c r="C307" s="70">
        <v>1.37</v>
      </c>
      <c r="D307" s="121"/>
      <c r="E307" s="151" t="s">
        <v>460</v>
      </c>
      <c r="F307" s="121"/>
      <c r="G307" s="121"/>
      <c r="H307" s="121"/>
      <c r="I307" s="145"/>
      <c r="J307" s="121"/>
      <c r="K307" s="121"/>
      <c r="L307" s="121"/>
      <c r="M307" s="121"/>
      <c r="N307" s="121"/>
      <c r="O307" s="121"/>
      <c r="P307" s="115">
        <f t="shared" si="1"/>
        <v>969.3185301</v>
      </c>
      <c r="Q307" s="116">
        <f t="shared" si="2"/>
        <v>-969.3185301</v>
      </c>
    </row>
    <row r="308" ht="15.75" customHeight="1">
      <c r="A308" s="69">
        <v>44989.625</v>
      </c>
      <c r="B308" s="70" t="s">
        <v>443</v>
      </c>
      <c r="C308" s="70">
        <v>1.23</v>
      </c>
      <c r="D308" s="146">
        <f>C308*C309</f>
        <v>1.6359</v>
      </c>
      <c r="E308" s="151" t="s">
        <v>459</v>
      </c>
      <c r="F308" s="126">
        <v>154.0</v>
      </c>
      <c r="G308" s="126">
        <v>88.0</v>
      </c>
      <c r="H308" s="138">
        <f>G308/F308</f>
        <v>0.5714285714</v>
      </c>
      <c r="I308" s="139">
        <f>I306+L306</f>
        <v>20583.44415</v>
      </c>
      <c r="J308" s="129">
        <f>I308*0.025</f>
        <v>514.5861037</v>
      </c>
      <c r="K308" s="129">
        <f>K306+J308</f>
        <v>60761.56029</v>
      </c>
      <c r="L308" s="129">
        <f>J308-(J308*2)</f>
        <v>-514.5861037</v>
      </c>
      <c r="M308" s="130">
        <f>M307+L308</f>
        <v>-514.5861037</v>
      </c>
      <c r="N308" s="131">
        <f>M308/K308</f>
        <v>-0.008468941569</v>
      </c>
      <c r="O308" s="131">
        <f>(10000+M308)/10000-100%</f>
        <v>-0.05145861037</v>
      </c>
      <c r="P308" s="115">
        <f t="shared" si="1"/>
        <v>969.3185301</v>
      </c>
      <c r="Q308" s="116">
        <f t="shared" si="2"/>
        <v>-1483.904634</v>
      </c>
    </row>
    <row r="309" ht="15.75" customHeight="1">
      <c r="A309" s="69">
        <v>44989.729166666664</v>
      </c>
      <c r="B309" s="70" t="s">
        <v>444</v>
      </c>
      <c r="C309" s="70">
        <v>1.33</v>
      </c>
      <c r="D309" s="121"/>
      <c r="E309" s="151" t="s">
        <v>460</v>
      </c>
      <c r="F309" s="121"/>
      <c r="G309" s="121"/>
      <c r="H309" s="121"/>
      <c r="I309" s="145"/>
      <c r="J309" s="121"/>
      <c r="K309" s="121"/>
      <c r="L309" s="121"/>
      <c r="M309" s="121"/>
      <c r="N309" s="121"/>
      <c r="O309" s="121"/>
      <c r="P309" s="115">
        <f t="shared" si="1"/>
        <v>969.3185301</v>
      </c>
      <c r="Q309" s="116">
        <f t="shared" si="2"/>
        <v>-969.3185301</v>
      </c>
    </row>
    <row r="310" ht="15.75" customHeight="1">
      <c r="A310" s="69">
        <v>44989.625</v>
      </c>
      <c r="B310" s="70" t="s">
        <v>442</v>
      </c>
      <c r="C310" s="70">
        <v>1.62</v>
      </c>
      <c r="D310" s="146">
        <f>C310*C311</f>
        <v>2.673</v>
      </c>
      <c r="E310" s="151" t="s">
        <v>460</v>
      </c>
      <c r="F310" s="126">
        <v>155.0</v>
      </c>
      <c r="G310" s="126">
        <v>88.0</v>
      </c>
      <c r="H310" s="138">
        <f>G310/F310</f>
        <v>0.5677419355</v>
      </c>
      <c r="I310" s="139">
        <f>I308+L308</f>
        <v>20068.85805</v>
      </c>
      <c r="J310" s="129">
        <f>I310*0.025</f>
        <v>501.7214511</v>
      </c>
      <c r="K310" s="129">
        <f>K308+J310</f>
        <v>61263.28174</v>
      </c>
      <c r="L310" s="129">
        <f>J310-(J310*2)</f>
        <v>-501.7214511</v>
      </c>
      <c r="M310" s="130">
        <f>M309+L310</f>
        <v>-501.7214511</v>
      </c>
      <c r="N310" s="131">
        <f>M310/K310</f>
        <v>-0.008189594761</v>
      </c>
      <c r="O310" s="131">
        <f>(10000+M310)/10000-100%</f>
        <v>-0.05017214511</v>
      </c>
      <c r="P310" s="115">
        <f t="shared" si="1"/>
        <v>969.3185301</v>
      </c>
      <c r="Q310" s="116">
        <f t="shared" si="2"/>
        <v>-1471.039981</v>
      </c>
    </row>
    <row r="311" ht="15.75" customHeight="1">
      <c r="A311" s="69">
        <v>44989.895833333336</v>
      </c>
      <c r="B311" s="70" t="s">
        <v>445</v>
      </c>
      <c r="C311" s="70">
        <v>1.65</v>
      </c>
      <c r="D311" s="121"/>
      <c r="E311" s="151" t="s">
        <v>460</v>
      </c>
      <c r="F311" s="121"/>
      <c r="G311" s="121"/>
      <c r="H311" s="121"/>
      <c r="I311" s="145"/>
      <c r="J311" s="121"/>
      <c r="K311" s="121"/>
      <c r="L311" s="121"/>
      <c r="M311" s="121"/>
      <c r="N311" s="121"/>
      <c r="O311" s="121"/>
      <c r="P311" s="115">
        <f t="shared" si="1"/>
        <v>969.3185301</v>
      </c>
      <c r="Q311" s="116">
        <f t="shared" si="2"/>
        <v>-969.3185301</v>
      </c>
    </row>
    <row r="312" ht="15.75" customHeight="1">
      <c r="A312" s="69">
        <v>44990.6875</v>
      </c>
      <c r="B312" s="70" t="s">
        <v>446</v>
      </c>
      <c r="C312" s="70">
        <v>1.43</v>
      </c>
      <c r="D312" s="146">
        <f>C312*C313</f>
        <v>1.7446</v>
      </c>
      <c r="E312" s="151" t="s">
        <v>460</v>
      </c>
      <c r="F312" s="126">
        <v>156.0</v>
      </c>
      <c r="G312" s="126">
        <v>88.0</v>
      </c>
      <c r="H312" s="138">
        <f>G312/F312</f>
        <v>0.5641025641</v>
      </c>
      <c r="I312" s="139">
        <f>I310+L310</f>
        <v>19567.13659</v>
      </c>
      <c r="J312" s="129">
        <f>I312*0.025</f>
        <v>489.1784149</v>
      </c>
      <c r="K312" s="129">
        <f>K310+J312</f>
        <v>61752.46015</v>
      </c>
      <c r="L312" s="129">
        <f>J312-(J312*2)</f>
        <v>-489.1784149</v>
      </c>
      <c r="M312" s="130">
        <f>M311+L312</f>
        <v>-489.1784149</v>
      </c>
      <c r="N312" s="131">
        <f>M312/K312</f>
        <v>-0.007921602049</v>
      </c>
      <c r="O312" s="131">
        <f>(10000+M312)/10000-100%</f>
        <v>-0.04891784149</v>
      </c>
      <c r="P312" s="115">
        <f t="shared" si="1"/>
        <v>969.3185301</v>
      </c>
      <c r="Q312" s="116">
        <f t="shared" si="2"/>
        <v>-1458.496945</v>
      </c>
    </row>
    <row r="313" ht="15.75" customHeight="1">
      <c r="A313" s="69">
        <v>44990.65625</v>
      </c>
      <c r="B313" s="70" t="s">
        <v>447</v>
      </c>
      <c r="C313" s="70">
        <v>1.22</v>
      </c>
      <c r="D313" s="121"/>
      <c r="E313" s="151" t="s">
        <v>459</v>
      </c>
      <c r="F313" s="121"/>
      <c r="G313" s="121"/>
      <c r="H313" s="121"/>
      <c r="I313" s="145"/>
      <c r="J313" s="121"/>
      <c r="K313" s="121"/>
      <c r="L313" s="121"/>
      <c r="M313" s="121"/>
      <c r="N313" s="121"/>
      <c r="O313" s="121"/>
      <c r="P313" s="115">
        <f t="shared" si="1"/>
        <v>969.3185301</v>
      </c>
      <c r="Q313" s="116">
        <f t="shared" si="2"/>
        <v>-969.3185301</v>
      </c>
    </row>
    <row r="314" ht="15.75" customHeight="1">
      <c r="A314" s="69">
        <v>44990.635416666664</v>
      </c>
      <c r="B314" s="70" t="s">
        <v>448</v>
      </c>
      <c r="C314" s="70">
        <v>1.51</v>
      </c>
      <c r="D314" s="146">
        <f>C314*C315</f>
        <v>2.1895</v>
      </c>
      <c r="E314" s="151" t="s">
        <v>459</v>
      </c>
      <c r="F314" s="126">
        <v>157.0</v>
      </c>
      <c r="G314" s="126">
        <v>89.0</v>
      </c>
      <c r="H314" s="138">
        <f>G314/F314</f>
        <v>0.5668789809</v>
      </c>
      <c r="I314" s="139">
        <f>I312+L312</f>
        <v>19077.95818</v>
      </c>
      <c r="J314" s="129">
        <f>I314*0.025</f>
        <v>476.9489545</v>
      </c>
      <c r="K314" s="129">
        <f>K312+J314</f>
        <v>62229.40911</v>
      </c>
      <c r="L314" s="129">
        <f>(C314-1)*J314</f>
        <v>243.2439668</v>
      </c>
      <c r="M314" s="130">
        <f>M313+L314</f>
        <v>243.2439668</v>
      </c>
      <c r="N314" s="131">
        <f>M314/K314</f>
        <v>0.003908826554</v>
      </c>
      <c r="O314" s="131">
        <f>(10000+M314)/10000-100%</f>
        <v>0.02432439668</v>
      </c>
      <c r="P314" s="115">
        <f t="shared" si="1"/>
        <v>969.3185301</v>
      </c>
      <c r="Q314" s="116">
        <f t="shared" si="2"/>
        <v>-726.0745633</v>
      </c>
    </row>
    <row r="315" ht="15.75" customHeight="1">
      <c r="A315" s="69">
        <v>44990.895833333336</v>
      </c>
      <c r="B315" s="70" t="s">
        <v>449</v>
      </c>
      <c r="C315" s="70">
        <v>1.45</v>
      </c>
      <c r="D315" s="121"/>
      <c r="E315" s="151" t="s">
        <v>459</v>
      </c>
      <c r="F315" s="121"/>
      <c r="G315" s="121"/>
      <c r="H315" s="121"/>
      <c r="I315" s="145"/>
      <c r="J315" s="121"/>
      <c r="K315" s="121"/>
      <c r="L315" s="121"/>
      <c r="M315" s="121"/>
      <c r="N315" s="121"/>
      <c r="O315" s="121"/>
      <c r="P315" s="115">
        <f t="shared" si="1"/>
        <v>969.3185301</v>
      </c>
      <c r="Q315" s="116">
        <f t="shared" si="2"/>
        <v>-969.3185301</v>
      </c>
    </row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27">
    <mergeCell ref="F38:F39"/>
    <mergeCell ref="G38:G39"/>
    <mergeCell ref="H38:H39"/>
    <mergeCell ref="I38:I39"/>
    <mergeCell ref="J38:J39"/>
    <mergeCell ref="K38:K39"/>
    <mergeCell ref="L38:L39"/>
    <mergeCell ref="D38:D39"/>
    <mergeCell ref="D40:D41"/>
    <mergeCell ref="F40:F41"/>
    <mergeCell ref="G40:G41"/>
    <mergeCell ref="H40:H41"/>
    <mergeCell ref="I40:I41"/>
    <mergeCell ref="J40:J41"/>
    <mergeCell ref="M36:M37"/>
    <mergeCell ref="N36:N37"/>
    <mergeCell ref="O36:O37"/>
    <mergeCell ref="F36:F37"/>
    <mergeCell ref="G36:G37"/>
    <mergeCell ref="H36:H37"/>
    <mergeCell ref="I36:I37"/>
    <mergeCell ref="J36:J37"/>
    <mergeCell ref="K36:K37"/>
    <mergeCell ref="L36:L37"/>
    <mergeCell ref="M38:M39"/>
    <mergeCell ref="N38:N39"/>
    <mergeCell ref="O38:O39"/>
    <mergeCell ref="K40:K41"/>
    <mergeCell ref="L40:L41"/>
    <mergeCell ref="M40:M41"/>
    <mergeCell ref="N40:N41"/>
    <mergeCell ref="O40:O41"/>
    <mergeCell ref="M42:M43"/>
    <mergeCell ref="N42:N43"/>
    <mergeCell ref="O42:O43"/>
    <mergeCell ref="F42:F43"/>
    <mergeCell ref="G42:G43"/>
    <mergeCell ref="H42:H43"/>
    <mergeCell ref="I42:I43"/>
    <mergeCell ref="J42:J43"/>
    <mergeCell ref="K42:K43"/>
    <mergeCell ref="L42:L43"/>
    <mergeCell ref="K44:K45"/>
    <mergeCell ref="L44:L45"/>
    <mergeCell ref="M44:M45"/>
    <mergeCell ref="N44:N45"/>
    <mergeCell ref="O44:O45"/>
    <mergeCell ref="F44:F45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D42:D43"/>
    <mergeCell ref="D44:D45"/>
    <mergeCell ref="G44:G45"/>
    <mergeCell ref="H44:H45"/>
    <mergeCell ref="I44:I45"/>
    <mergeCell ref="J44:J45"/>
    <mergeCell ref="D46:D47"/>
    <mergeCell ref="L48:L49"/>
    <mergeCell ref="M48:M49"/>
    <mergeCell ref="N48:N49"/>
    <mergeCell ref="O48:O49"/>
    <mergeCell ref="F48:F49"/>
    <mergeCell ref="F50:F51"/>
    <mergeCell ref="G50:G51"/>
    <mergeCell ref="H50:H51"/>
    <mergeCell ref="L50:L51"/>
    <mergeCell ref="M50:M51"/>
    <mergeCell ref="N50:N51"/>
    <mergeCell ref="O50:O51"/>
    <mergeCell ref="I50:I51"/>
    <mergeCell ref="J50:J51"/>
    <mergeCell ref="D48:D49"/>
    <mergeCell ref="G48:G49"/>
    <mergeCell ref="H48:H49"/>
    <mergeCell ref="I48:I49"/>
    <mergeCell ref="J48:J49"/>
    <mergeCell ref="K48:K49"/>
    <mergeCell ref="K50:K51"/>
    <mergeCell ref="K52:K53"/>
    <mergeCell ref="L52:L53"/>
    <mergeCell ref="M52:M53"/>
    <mergeCell ref="N52:N53"/>
    <mergeCell ref="O52:O53"/>
    <mergeCell ref="F52:F53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D50:D51"/>
    <mergeCell ref="D52:D53"/>
    <mergeCell ref="G52:G53"/>
    <mergeCell ref="H52:H53"/>
    <mergeCell ref="I52:I53"/>
    <mergeCell ref="J52:J53"/>
    <mergeCell ref="D54:D55"/>
    <mergeCell ref="G58:G59"/>
    <mergeCell ref="H58:H59"/>
    <mergeCell ref="G60:G61"/>
    <mergeCell ref="H60:H61"/>
    <mergeCell ref="G62:G63"/>
    <mergeCell ref="H62:H63"/>
    <mergeCell ref="I62:I63"/>
    <mergeCell ref="K68:K69"/>
    <mergeCell ref="L68:L69"/>
    <mergeCell ref="M68:M69"/>
    <mergeCell ref="N68:N69"/>
    <mergeCell ref="O68:O69"/>
    <mergeCell ref="G64:G65"/>
    <mergeCell ref="H64:H65"/>
    <mergeCell ref="I64:I65"/>
    <mergeCell ref="G68:G69"/>
    <mergeCell ref="H68:H69"/>
    <mergeCell ref="I68:I69"/>
    <mergeCell ref="J68:J69"/>
    <mergeCell ref="M64:M65"/>
    <mergeCell ref="N64:N65"/>
    <mergeCell ref="J62:J63"/>
    <mergeCell ref="K62:K63"/>
    <mergeCell ref="L62:L63"/>
    <mergeCell ref="M62:M63"/>
    <mergeCell ref="N62:N63"/>
    <mergeCell ref="O62:O63"/>
    <mergeCell ref="J64:J65"/>
    <mergeCell ref="O64:O65"/>
    <mergeCell ref="M74:M75"/>
    <mergeCell ref="N74:N75"/>
    <mergeCell ref="O74:O75"/>
    <mergeCell ref="F74:F75"/>
    <mergeCell ref="G74:G75"/>
    <mergeCell ref="H74:H75"/>
    <mergeCell ref="I74:I75"/>
    <mergeCell ref="J74:J75"/>
    <mergeCell ref="K74:K75"/>
    <mergeCell ref="L74:L75"/>
    <mergeCell ref="L56:L57"/>
    <mergeCell ref="M56:M57"/>
    <mergeCell ref="N56:N57"/>
    <mergeCell ref="O56:O57"/>
    <mergeCell ref="K58:K59"/>
    <mergeCell ref="L58:L59"/>
    <mergeCell ref="M58:M59"/>
    <mergeCell ref="N58:N59"/>
    <mergeCell ref="O58:O59"/>
    <mergeCell ref="D56:D57"/>
    <mergeCell ref="G56:G57"/>
    <mergeCell ref="H56:H57"/>
    <mergeCell ref="I56:I57"/>
    <mergeCell ref="J56:J57"/>
    <mergeCell ref="K56:K57"/>
    <mergeCell ref="D58:D59"/>
    <mergeCell ref="N60:N61"/>
    <mergeCell ref="O60:O61"/>
    <mergeCell ref="I58:I59"/>
    <mergeCell ref="J58:J59"/>
    <mergeCell ref="I60:I61"/>
    <mergeCell ref="J60:J61"/>
    <mergeCell ref="K60:K61"/>
    <mergeCell ref="L60:L61"/>
    <mergeCell ref="M60:M61"/>
    <mergeCell ref="K64:K65"/>
    <mergeCell ref="L64:L65"/>
    <mergeCell ref="M66:M67"/>
    <mergeCell ref="N66:N67"/>
    <mergeCell ref="O66:O67"/>
    <mergeCell ref="F66:F67"/>
    <mergeCell ref="G66:G67"/>
    <mergeCell ref="H66:H67"/>
    <mergeCell ref="I66:I67"/>
    <mergeCell ref="J66:J67"/>
    <mergeCell ref="K66:K67"/>
    <mergeCell ref="L66:L67"/>
    <mergeCell ref="M76:M77"/>
    <mergeCell ref="N76:N77"/>
    <mergeCell ref="O76:O77"/>
    <mergeCell ref="F76:F77"/>
    <mergeCell ref="G76:G77"/>
    <mergeCell ref="H76:H77"/>
    <mergeCell ref="I76:I77"/>
    <mergeCell ref="J76:J77"/>
    <mergeCell ref="K76:K77"/>
    <mergeCell ref="L76:L77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06:D107"/>
    <mergeCell ref="D108:D109"/>
    <mergeCell ref="D110:D111"/>
    <mergeCell ref="D112:D113"/>
    <mergeCell ref="D114:D115"/>
    <mergeCell ref="D116:D117"/>
    <mergeCell ref="D118:D119"/>
    <mergeCell ref="F56:F57"/>
    <mergeCell ref="F58:F59"/>
    <mergeCell ref="D60:D61"/>
    <mergeCell ref="F60:F61"/>
    <mergeCell ref="D62:D63"/>
    <mergeCell ref="F62:F63"/>
    <mergeCell ref="F64:F65"/>
    <mergeCell ref="L70:L71"/>
    <mergeCell ref="M70:M71"/>
    <mergeCell ref="N70:N71"/>
    <mergeCell ref="O70:O71"/>
    <mergeCell ref="F68:F69"/>
    <mergeCell ref="F70:F71"/>
    <mergeCell ref="G70:G71"/>
    <mergeCell ref="H70:H71"/>
    <mergeCell ref="I70:I71"/>
    <mergeCell ref="J70:J71"/>
    <mergeCell ref="K70:K71"/>
    <mergeCell ref="M72:M73"/>
    <mergeCell ref="N72:N73"/>
    <mergeCell ref="O72:O73"/>
    <mergeCell ref="F72:F73"/>
    <mergeCell ref="G72:G73"/>
    <mergeCell ref="H72:H73"/>
    <mergeCell ref="I72:I73"/>
    <mergeCell ref="J72:J73"/>
    <mergeCell ref="K72:K73"/>
    <mergeCell ref="L72:L73"/>
    <mergeCell ref="M78:M79"/>
    <mergeCell ref="N78:N79"/>
    <mergeCell ref="O78:O79"/>
    <mergeCell ref="F78:F79"/>
    <mergeCell ref="G78:G79"/>
    <mergeCell ref="H78:H79"/>
    <mergeCell ref="I78:I79"/>
    <mergeCell ref="J78:J79"/>
    <mergeCell ref="K78:K79"/>
    <mergeCell ref="L78:L79"/>
    <mergeCell ref="M86:M87"/>
    <mergeCell ref="N86:N87"/>
    <mergeCell ref="O86:O87"/>
    <mergeCell ref="F86:F87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F88:F89"/>
    <mergeCell ref="G88:G89"/>
    <mergeCell ref="H88:H89"/>
    <mergeCell ref="I88:I89"/>
    <mergeCell ref="J88:J89"/>
    <mergeCell ref="K88:K89"/>
    <mergeCell ref="L88:L89"/>
    <mergeCell ref="M130:M131"/>
    <mergeCell ref="N130:N131"/>
    <mergeCell ref="O130:O131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F130:F131"/>
    <mergeCell ref="G130:G131"/>
    <mergeCell ref="H130:H131"/>
    <mergeCell ref="I130:I131"/>
    <mergeCell ref="J130:J131"/>
    <mergeCell ref="K130:K131"/>
    <mergeCell ref="L130:L131"/>
    <mergeCell ref="M132:M133"/>
    <mergeCell ref="N132:N133"/>
    <mergeCell ref="O132:O133"/>
    <mergeCell ref="F132:F133"/>
    <mergeCell ref="G132:G133"/>
    <mergeCell ref="H132:H133"/>
    <mergeCell ref="I132:I133"/>
    <mergeCell ref="J132:J133"/>
    <mergeCell ref="K132:K133"/>
    <mergeCell ref="L132:L133"/>
    <mergeCell ref="L136:L137"/>
    <mergeCell ref="M136:M137"/>
    <mergeCell ref="N136:N137"/>
    <mergeCell ref="O136:O137"/>
    <mergeCell ref="D136:D137"/>
    <mergeCell ref="G136:G137"/>
    <mergeCell ref="H136:H137"/>
    <mergeCell ref="I136:I137"/>
    <mergeCell ref="J136:J137"/>
    <mergeCell ref="K136:K137"/>
    <mergeCell ref="D138:D139"/>
    <mergeCell ref="N140:N141"/>
    <mergeCell ref="O140:O141"/>
    <mergeCell ref="K144:K145"/>
    <mergeCell ref="L144:L145"/>
    <mergeCell ref="M146:M147"/>
    <mergeCell ref="N146:N147"/>
    <mergeCell ref="O146:O147"/>
    <mergeCell ref="F146:F147"/>
    <mergeCell ref="G146:G147"/>
    <mergeCell ref="H146:H147"/>
    <mergeCell ref="I146:I147"/>
    <mergeCell ref="J146:J147"/>
    <mergeCell ref="K146:K147"/>
    <mergeCell ref="L146:L147"/>
    <mergeCell ref="F136:F137"/>
    <mergeCell ref="F138:F139"/>
    <mergeCell ref="D140:D141"/>
    <mergeCell ref="F140:F141"/>
    <mergeCell ref="D142:D143"/>
    <mergeCell ref="F142:F143"/>
    <mergeCell ref="F144:F145"/>
    <mergeCell ref="L150:L151"/>
    <mergeCell ref="M150:M151"/>
    <mergeCell ref="N150:N151"/>
    <mergeCell ref="O150:O151"/>
    <mergeCell ref="F148:F149"/>
    <mergeCell ref="F150:F151"/>
    <mergeCell ref="G150:G151"/>
    <mergeCell ref="H150:H151"/>
    <mergeCell ref="I150:I151"/>
    <mergeCell ref="J150:J151"/>
    <mergeCell ref="K150:K151"/>
    <mergeCell ref="M152:M153"/>
    <mergeCell ref="N152:N153"/>
    <mergeCell ref="O152:O153"/>
    <mergeCell ref="F152:F153"/>
    <mergeCell ref="G152:G153"/>
    <mergeCell ref="H152:H153"/>
    <mergeCell ref="I152:I153"/>
    <mergeCell ref="J152:J153"/>
    <mergeCell ref="K152:K153"/>
    <mergeCell ref="L152:L153"/>
    <mergeCell ref="M158:M159"/>
    <mergeCell ref="N158:N159"/>
    <mergeCell ref="O158:O159"/>
    <mergeCell ref="F158:F159"/>
    <mergeCell ref="G158:G159"/>
    <mergeCell ref="H158:H159"/>
    <mergeCell ref="I158:I159"/>
    <mergeCell ref="J158:J159"/>
    <mergeCell ref="K158:K159"/>
    <mergeCell ref="L158:L159"/>
    <mergeCell ref="M120:M121"/>
    <mergeCell ref="N120:N121"/>
    <mergeCell ref="O120:O121"/>
    <mergeCell ref="F120:F121"/>
    <mergeCell ref="G120:G121"/>
    <mergeCell ref="H120:H121"/>
    <mergeCell ref="I120:I121"/>
    <mergeCell ref="J120:J121"/>
    <mergeCell ref="K120:K121"/>
    <mergeCell ref="L120:L121"/>
    <mergeCell ref="M126:M127"/>
    <mergeCell ref="N126:N127"/>
    <mergeCell ref="O126:O127"/>
    <mergeCell ref="F126:F127"/>
    <mergeCell ref="G126:G127"/>
    <mergeCell ref="H126:H127"/>
    <mergeCell ref="I126:I127"/>
    <mergeCell ref="J126:J127"/>
    <mergeCell ref="K126:K127"/>
    <mergeCell ref="L126:L127"/>
    <mergeCell ref="M128:M129"/>
    <mergeCell ref="N128:N129"/>
    <mergeCell ref="O128:O129"/>
    <mergeCell ref="F128:F129"/>
    <mergeCell ref="G128:G129"/>
    <mergeCell ref="H128:H129"/>
    <mergeCell ref="I128:I129"/>
    <mergeCell ref="J128:J129"/>
    <mergeCell ref="K128:K129"/>
    <mergeCell ref="L128:L129"/>
    <mergeCell ref="F134:F135"/>
    <mergeCell ref="G134:G135"/>
    <mergeCell ref="K138:K139"/>
    <mergeCell ref="L138:L139"/>
    <mergeCell ref="M138:M139"/>
    <mergeCell ref="N138:N139"/>
    <mergeCell ref="O138:O139"/>
    <mergeCell ref="I138:I139"/>
    <mergeCell ref="J138:J139"/>
    <mergeCell ref="I140:I141"/>
    <mergeCell ref="J140:J141"/>
    <mergeCell ref="K140:K141"/>
    <mergeCell ref="L140:L141"/>
    <mergeCell ref="M140:M141"/>
    <mergeCell ref="G138:G139"/>
    <mergeCell ref="H138:H139"/>
    <mergeCell ref="G140:G141"/>
    <mergeCell ref="H140:H141"/>
    <mergeCell ref="G142:G143"/>
    <mergeCell ref="H142:H143"/>
    <mergeCell ref="I142:I143"/>
    <mergeCell ref="K148:K149"/>
    <mergeCell ref="L148:L149"/>
    <mergeCell ref="M148:M149"/>
    <mergeCell ref="N148:N149"/>
    <mergeCell ref="O148:O149"/>
    <mergeCell ref="G144:G145"/>
    <mergeCell ref="H144:H145"/>
    <mergeCell ref="I144:I145"/>
    <mergeCell ref="G148:G149"/>
    <mergeCell ref="H148:H149"/>
    <mergeCell ref="I148:I149"/>
    <mergeCell ref="J148:J149"/>
    <mergeCell ref="M144:M145"/>
    <mergeCell ref="N144:N145"/>
    <mergeCell ref="J142:J143"/>
    <mergeCell ref="K142:K143"/>
    <mergeCell ref="L142:L143"/>
    <mergeCell ref="M142:M143"/>
    <mergeCell ref="N142:N143"/>
    <mergeCell ref="O142:O143"/>
    <mergeCell ref="J144:J145"/>
    <mergeCell ref="O144:O145"/>
    <mergeCell ref="M154:M155"/>
    <mergeCell ref="N154:N155"/>
    <mergeCell ref="O154:O155"/>
    <mergeCell ref="F154:F155"/>
    <mergeCell ref="G154:G155"/>
    <mergeCell ref="H154:H155"/>
    <mergeCell ref="I154:I155"/>
    <mergeCell ref="J154:J155"/>
    <mergeCell ref="K154:K155"/>
    <mergeCell ref="L154:L155"/>
    <mergeCell ref="M156:M157"/>
    <mergeCell ref="N156:N157"/>
    <mergeCell ref="O156:O157"/>
    <mergeCell ref="F156:F157"/>
    <mergeCell ref="G156:G157"/>
    <mergeCell ref="H156:H157"/>
    <mergeCell ref="I156:I157"/>
    <mergeCell ref="J156:J157"/>
    <mergeCell ref="K156:K157"/>
    <mergeCell ref="L156:L157"/>
    <mergeCell ref="M166:M167"/>
    <mergeCell ref="N166:N167"/>
    <mergeCell ref="F166:F167"/>
    <mergeCell ref="G166:G167"/>
    <mergeCell ref="H166:H167"/>
    <mergeCell ref="I166:I167"/>
    <mergeCell ref="J166:J167"/>
    <mergeCell ref="K166:K167"/>
    <mergeCell ref="L166:L167"/>
    <mergeCell ref="K160:K161"/>
    <mergeCell ref="L160:L161"/>
    <mergeCell ref="M160:M161"/>
    <mergeCell ref="N160:N161"/>
    <mergeCell ref="O160:O161"/>
    <mergeCell ref="D158:D159"/>
    <mergeCell ref="D160:D161"/>
    <mergeCell ref="F160:F161"/>
    <mergeCell ref="G160:G161"/>
    <mergeCell ref="H160:H161"/>
    <mergeCell ref="I160:I161"/>
    <mergeCell ref="J160:J161"/>
    <mergeCell ref="M162:M163"/>
    <mergeCell ref="N162:N163"/>
    <mergeCell ref="O162:O163"/>
    <mergeCell ref="F162:F163"/>
    <mergeCell ref="G162:G163"/>
    <mergeCell ref="H162:H163"/>
    <mergeCell ref="I162:I163"/>
    <mergeCell ref="J162:J163"/>
    <mergeCell ref="K162:K163"/>
    <mergeCell ref="L162:L163"/>
    <mergeCell ref="K164:K165"/>
    <mergeCell ref="L164:L165"/>
    <mergeCell ref="M164:M165"/>
    <mergeCell ref="N164:N165"/>
    <mergeCell ref="O164:O165"/>
    <mergeCell ref="O166:O167"/>
    <mergeCell ref="D144:D145"/>
    <mergeCell ref="D146:D147"/>
    <mergeCell ref="D148:D149"/>
    <mergeCell ref="D150:D151"/>
    <mergeCell ref="D152:D153"/>
    <mergeCell ref="D154:D155"/>
    <mergeCell ref="D156:D157"/>
    <mergeCell ref="K168:K169"/>
    <mergeCell ref="L168:L169"/>
    <mergeCell ref="M168:M169"/>
    <mergeCell ref="N168:N169"/>
    <mergeCell ref="O168:O169"/>
    <mergeCell ref="D162:D163"/>
    <mergeCell ref="D164:D165"/>
    <mergeCell ref="F164:F165"/>
    <mergeCell ref="G164:G165"/>
    <mergeCell ref="H164:H165"/>
    <mergeCell ref="I164:I165"/>
    <mergeCell ref="J164:J165"/>
    <mergeCell ref="F168:F169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D166:D167"/>
    <mergeCell ref="D168:D169"/>
    <mergeCell ref="G168:G169"/>
    <mergeCell ref="H168:H169"/>
    <mergeCell ref="I168:I169"/>
    <mergeCell ref="J168:J169"/>
    <mergeCell ref="D170:D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F172:F173"/>
    <mergeCell ref="F174:F175"/>
    <mergeCell ref="D172:D173"/>
    <mergeCell ref="G172:G173"/>
    <mergeCell ref="H172:H173"/>
    <mergeCell ref="I172:I173"/>
    <mergeCell ref="J172:J173"/>
    <mergeCell ref="K172:K173"/>
    <mergeCell ref="K174:K175"/>
    <mergeCell ref="D174:D175"/>
    <mergeCell ref="D176:D177"/>
    <mergeCell ref="G176:G177"/>
    <mergeCell ref="H176:H177"/>
    <mergeCell ref="I176:I177"/>
    <mergeCell ref="J176:J177"/>
    <mergeCell ref="D178:D179"/>
    <mergeCell ref="G174:G175"/>
    <mergeCell ref="H174:H175"/>
    <mergeCell ref="I174:I175"/>
    <mergeCell ref="J174:J175"/>
    <mergeCell ref="K176:K177"/>
    <mergeCell ref="L176:L177"/>
    <mergeCell ref="M176:M177"/>
    <mergeCell ref="N176:N177"/>
    <mergeCell ref="O176:O177"/>
    <mergeCell ref="F176:F177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N188:N189"/>
    <mergeCell ref="O188:O189"/>
    <mergeCell ref="G188:G189"/>
    <mergeCell ref="H188:H189"/>
    <mergeCell ref="I188:I189"/>
    <mergeCell ref="J188:J189"/>
    <mergeCell ref="K188:K189"/>
    <mergeCell ref="L188:L189"/>
    <mergeCell ref="M188:M189"/>
    <mergeCell ref="M196:M197"/>
    <mergeCell ref="N196:N197"/>
    <mergeCell ref="O196:O197"/>
    <mergeCell ref="F196:F197"/>
    <mergeCell ref="G196:G197"/>
    <mergeCell ref="H196:H197"/>
    <mergeCell ref="I196:I197"/>
    <mergeCell ref="J196:J197"/>
    <mergeCell ref="K196:K197"/>
    <mergeCell ref="L196:L197"/>
    <mergeCell ref="M198:M199"/>
    <mergeCell ref="N198:N199"/>
    <mergeCell ref="O198:O199"/>
    <mergeCell ref="F198:F199"/>
    <mergeCell ref="G198:G199"/>
    <mergeCell ref="H198:H199"/>
    <mergeCell ref="I198:I199"/>
    <mergeCell ref="J198:J199"/>
    <mergeCell ref="K198:K199"/>
    <mergeCell ref="L198:L199"/>
    <mergeCell ref="K182:K183"/>
    <mergeCell ref="L182:L183"/>
    <mergeCell ref="M182:M183"/>
    <mergeCell ref="N182:N183"/>
    <mergeCell ref="O182:O183"/>
    <mergeCell ref="D180:D181"/>
    <mergeCell ref="G180:G181"/>
    <mergeCell ref="H180:H181"/>
    <mergeCell ref="I180:I181"/>
    <mergeCell ref="J180:J181"/>
    <mergeCell ref="K180:K181"/>
    <mergeCell ref="D182:D183"/>
    <mergeCell ref="N184:N185"/>
    <mergeCell ref="O184:O185"/>
    <mergeCell ref="I182:I183"/>
    <mergeCell ref="J182:J183"/>
    <mergeCell ref="I184:I185"/>
    <mergeCell ref="J184:J185"/>
    <mergeCell ref="K184:K185"/>
    <mergeCell ref="L184:L185"/>
    <mergeCell ref="M184:M185"/>
    <mergeCell ref="J186:J187"/>
    <mergeCell ref="K186:K187"/>
    <mergeCell ref="L186:L187"/>
    <mergeCell ref="M186:M187"/>
    <mergeCell ref="N186:N187"/>
    <mergeCell ref="O186:O187"/>
    <mergeCell ref="G182:G183"/>
    <mergeCell ref="H182:H183"/>
    <mergeCell ref="G184:G185"/>
    <mergeCell ref="H184:H185"/>
    <mergeCell ref="G186:G187"/>
    <mergeCell ref="H186:H187"/>
    <mergeCell ref="I186:I187"/>
    <mergeCell ref="M190:M191"/>
    <mergeCell ref="N190:N191"/>
    <mergeCell ref="O190:O191"/>
    <mergeCell ref="F190:F191"/>
    <mergeCell ref="G190:G191"/>
    <mergeCell ref="H190:H191"/>
    <mergeCell ref="I190:I191"/>
    <mergeCell ref="J190:J191"/>
    <mergeCell ref="K190:K191"/>
    <mergeCell ref="L190:L191"/>
    <mergeCell ref="M200:M201"/>
    <mergeCell ref="N200:N201"/>
    <mergeCell ref="O200:O201"/>
    <mergeCell ref="F200:F201"/>
    <mergeCell ref="G200:G201"/>
    <mergeCell ref="H200:H201"/>
    <mergeCell ref="I200:I201"/>
    <mergeCell ref="J200:J201"/>
    <mergeCell ref="K200:K201"/>
    <mergeCell ref="L200:L201"/>
    <mergeCell ref="D188:D189"/>
    <mergeCell ref="D190:D191"/>
    <mergeCell ref="D192:D193"/>
    <mergeCell ref="D194:D195"/>
    <mergeCell ref="D196:D197"/>
    <mergeCell ref="D198:D199"/>
    <mergeCell ref="D200:D201"/>
    <mergeCell ref="D216:D217"/>
    <mergeCell ref="D218:D219"/>
    <mergeCell ref="D202:D203"/>
    <mergeCell ref="D204:D205"/>
    <mergeCell ref="D206:D207"/>
    <mergeCell ref="D208:D209"/>
    <mergeCell ref="D210:D211"/>
    <mergeCell ref="D212:D213"/>
    <mergeCell ref="D214:D215"/>
    <mergeCell ref="F180:F181"/>
    <mergeCell ref="F182:F183"/>
    <mergeCell ref="D184:D185"/>
    <mergeCell ref="F184:F185"/>
    <mergeCell ref="D186:D187"/>
    <mergeCell ref="F186:F187"/>
    <mergeCell ref="F188:F189"/>
    <mergeCell ref="M192:M193"/>
    <mergeCell ref="N192:N193"/>
    <mergeCell ref="O192:O193"/>
    <mergeCell ref="F192:F193"/>
    <mergeCell ref="G192:G193"/>
    <mergeCell ref="H192:H193"/>
    <mergeCell ref="I192:I193"/>
    <mergeCell ref="J192:J193"/>
    <mergeCell ref="K192:K193"/>
    <mergeCell ref="L192:L193"/>
    <mergeCell ref="M194:M195"/>
    <mergeCell ref="N194:N195"/>
    <mergeCell ref="O194:O195"/>
    <mergeCell ref="F194:F195"/>
    <mergeCell ref="G194:G195"/>
    <mergeCell ref="H194:H195"/>
    <mergeCell ref="I194:I195"/>
    <mergeCell ref="J194:J195"/>
    <mergeCell ref="K194:K195"/>
    <mergeCell ref="L194:L195"/>
    <mergeCell ref="M202:M203"/>
    <mergeCell ref="N202:N203"/>
    <mergeCell ref="O202:O203"/>
    <mergeCell ref="F202:F203"/>
    <mergeCell ref="G202:G203"/>
    <mergeCell ref="H202:H203"/>
    <mergeCell ref="I202:I203"/>
    <mergeCell ref="J202:J203"/>
    <mergeCell ref="K202:K203"/>
    <mergeCell ref="L202:L203"/>
    <mergeCell ref="M210:M211"/>
    <mergeCell ref="N210:N211"/>
    <mergeCell ref="O210:O211"/>
    <mergeCell ref="F210:F211"/>
    <mergeCell ref="G210:G211"/>
    <mergeCell ref="H210:H211"/>
    <mergeCell ref="I210:I211"/>
    <mergeCell ref="J210:J211"/>
    <mergeCell ref="K210:K211"/>
    <mergeCell ref="L210:L211"/>
    <mergeCell ref="M212:M213"/>
    <mergeCell ref="N212:N213"/>
    <mergeCell ref="O212:O213"/>
    <mergeCell ref="F212:F213"/>
    <mergeCell ref="G212:G213"/>
    <mergeCell ref="H212:H213"/>
    <mergeCell ref="I212:I213"/>
    <mergeCell ref="J212:J213"/>
    <mergeCell ref="K212:K213"/>
    <mergeCell ref="L212:L213"/>
    <mergeCell ref="M214:M215"/>
    <mergeCell ref="N214:N215"/>
    <mergeCell ref="O214:O215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F214:F215"/>
    <mergeCell ref="G214:G215"/>
    <mergeCell ref="H214:H215"/>
    <mergeCell ref="I214:I215"/>
    <mergeCell ref="J214:J215"/>
    <mergeCell ref="K214:K215"/>
    <mergeCell ref="L214:L215"/>
    <mergeCell ref="M216:M217"/>
    <mergeCell ref="N216:N217"/>
    <mergeCell ref="O216:O217"/>
    <mergeCell ref="F216:F217"/>
    <mergeCell ref="G216:G217"/>
    <mergeCell ref="H216:H217"/>
    <mergeCell ref="I216:I217"/>
    <mergeCell ref="J216:J217"/>
    <mergeCell ref="K216:K217"/>
    <mergeCell ref="L216:L217"/>
    <mergeCell ref="L220:L221"/>
    <mergeCell ref="M220:M221"/>
    <mergeCell ref="N220:N221"/>
    <mergeCell ref="O220:O221"/>
    <mergeCell ref="D220:D221"/>
    <mergeCell ref="G220:G221"/>
    <mergeCell ref="H220:H221"/>
    <mergeCell ref="I220:I221"/>
    <mergeCell ref="J220:J221"/>
    <mergeCell ref="K220:K221"/>
    <mergeCell ref="D222:D223"/>
    <mergeCell ref="N224:N225"/>
    <mergeCell ref="O224:O225"/>
    <mergeCell ref="K228:K229"/>
    <mergeCell ref="L228:L229"/>
    <mergeCell ref="M230:M231"/>
    <mergeCell ref="N230:N231"/>
    <mergeCell ref="O230:O231"/>
    <mergeCell ref="F230:F231"/>
    <mergeCell ref="G230:G231"/>
    <mergeCell ref="H230:H231"/>
    <mergeCell ref="I230:I231"/>
    <mergeCell ref="J230:J231"/>
    <mergeCell ref="K230:K231"/>
    <mergeCell ref="L230:L231"/>
    <mergeCell ref="F220:F221"/>
    <mergeCell ref="F222:F223"/>
    <mergeCell ref="D224:D225"/>
    <mergeCell ref="F224:F225"/>
    <mergeCell ref="D226:D227"/>
    <mergeCell ref="F226:F227"/>
    <mergeCell ref="F228:F229"/>
    <mergeCell ref="L234:L235"/>
    <mergeCell ref="M234:M235"/>
    <mergeCell ref="N234:N235"/>
    <mergeCell ref="O234:O235"/>
    <mergeCell ref="F232:F233"/>
    <mergeCell ref="F234:F235"/>
    <mergeCell ref="G234:G235"/>
    <mergeCell ref="H234:H235"/>
    <mergeCell ref="I234:I235"/>
    <mergeCell ref="J234:J235"/>
    <mergeCell ref="K234:K235"/>
    <mergeCell ref="M236:M237"/>
    <mergeCell ref="N236:N237"/>
    <mergeCell ref="O236:O237"/>
    <mergeCell ref="F236:F237"/>
    <mergeCell ref="G236:G237"/>
    <mergeCell ref="H236:H237"/>
    <mergeCell ref="I236:I237"/>
    <mergeCell ref="J236:J237"/>
    <mergeCell ref="K236:K237"/>
    <mergeCell ref="L236:L237"/>
    <mergeCell ref="M242:M243"/>
    <mergeCell ref="N242:N243"/>
    <mergeCell ref="O242:O243"/>
    <mergeCell ref="F242:F243"/>
    <mergeCell ref="G242:G243"/>
    <mergeCell ref="H242:H243"/>
    <mergeCell ref="I242:I243"/>
    <mergeCell ref="J242:J243"/>
    <mergeCell ref="K242:K243"/>
    <mergeCell ref="L242:L243"/>
    <mergeCell ref="M204:M205"/>
    <mergeCell ref="N204:N205"/>
    <mergeCell ref="O204:O205"/>
    <mergeCell ref="F204:F205"/>
    <mergeCell ref="G204:G205"/>
    <mergeCell ref="H204:H205"/>
    <mergeCell ref="I204:I205"/>
    <mergeCell ref="J204:J205"/>
    <mergeCell ref="K204:K205"/>
    <mergeCell ref="L204:L205"/>
    <mergeCell ref="M206:M207"/>
    <mergeCell ref="N206:N207"/>
    <mergeCell ref="O206:O207"/>
    <mergeCell ref="F206:F207"/>
    <mergeCell ref="G206:G207"/>
    <mergeCell ref="H206:H207"/>
    <mergeCell ref="I206:I207"/>
    <mergeCell ref="J206:J207"/>
    <mergeCell ref="K206:K207"/>
    <mergeCell ref="L206:L207"/>
    <mergeCell ref="M208:M209"/>
    <mergeCell ref="N208:N209"/>
    <mergeCell ref="O208:O209"/>
    <mergeCell ref="F208:F209"/>
    <mergeCell ref="G208:G209"/>
    <mergeCell ref="H208:H209"/>
    <mergeCell ref="I208:I209"/>
    <mergeCell ref="J208:J209"/>
    <mergeCell ref="K208:K209"/>
    <mergeCell ref="L208:L209"/>
    <mergeCell ref="F218:F219"/>
    <mergeCell ref="G218:G219"/>
    <mergeCell ref="K222:K223"/>
    <mergeCell ref="L222:L223"/>
    <mergeCell ref="M222:M223"/>
    <mergeCell ref="N222:N223"/>
    <mergeCell ref="O222:O223"/>
    <mergeCell ref="I222:I223"/>
    <mergeCell ref="J222:J223"/>
    <mergeCell ref="I224:I225"/>
    <mergeCell ref="J224:J225"/>
    <mergeCell ref="K224:K225"/>
    <mergeCell ref="L224:L225"/>
    <mergeCell ref="M224:M225"/>
    <mergeCell ref="G222:G223"/>
    <mergeCell ref="H222:H223"/>
    <mergeCell ref="G224:G225"/>
    <mergeCell ref="H224:H225"/>
    <mergeCell ref="G226:G227"/>
    <mergeCell ref="H226:H227"/>
    <mergeCell ref="I226:I227"/>
    <mergeCell ref="K232:K233"/>
    <mergeCell ref="L232:L233"/>
    <mergeCell ref="M232:M233"/>
    <mergeCell ref="N232:N233"/>
    <mergeCell ref="O232:O233"/>
    <mergeCell ref="G228:G229"/>
    <mergeCell ref="H228:H229"/>
    <mergeCell ref="I228:I229"/>
    <mergeCell ref="G232:G233"/>
    <mergeCell ref="H232:H233"/>
    <mergeCell ref="I232:I233"/>
    <mergeCell ref="J232:J233"/>
    <mergeCell ref="M228:M229"/>
    <mergeCell ref="N228:N229"/>
    <mergeCell ref="J226:J227"/>
    <mergeCell ref="K226:K227"/>
    <mergeCell ref="L226:L227"/>
    <mergeCell ref="M226:M227"/>
    <mergeCell ref="N226:N227"/>
    <mergeCell ref="O226:O227"/>
    <mergeCell ref="J228:J229"/>
    <mergeCell ref="O228:O229"/>
    <mergeCell ref="M238:M239"/>
    <mergeCell ref="N238:N239"/>
    <mergeCell ref="O238:O239"/>
    <mergeCell ref="F238:F239"/>
    <mergeCell ref="G238:G239"/>
    <mergeCell ref="H238:H239"/>
    <mergeCell ref="I238:I239"/>
    <mergeCell ref="J238:J239"/>
    <mergeCell ref="K238:K239"/>
    <mergeCell ref="L238:L239"/>
    <mergeCell ref="M240:M241"/>
    <mergeCell ref="N240:N241"/>
    <mergeCell ref="O240:O241"/>
    <mergeCell ref="F240:F241"/>
    <mergeCell ref="G240:G241"/>
    <mergeCell ref="H240:H241"/>
    <mergeCell ref="I240:I241"/>
    <mergeCell ref="J240:J241"/>
    <mergeCell ref="K240:K241"/>
    <mergeCell ref="L240:L241"/>
    <mergeCell ref="M250:M251"/>
    <mergeCell ref="N250:N251"/>
    <mergeCell ref="F250:F251"/>
    <mergeCell ref="G250:G251"/>
    <mergeCell ref="H250:H251"/>
    <mergeCell ref="I250:I251"/>
    <mergeCell ref="J250:J251"/>
    <mergeCell ref="K250:K251"/>
    <mergeCell ref="L250:L251"/>
    <mergeCell ref="K244:K245"/>
    <mergeCell ref="L244:L245"/>
    <mergeCell ref="M244:M245"/>
    <mergeCell ref="N244:N245"/>
    <mergeCell ref="O244:O245"/>
    <mergeCell ref="D242:D243"/>
    <mergeCell ref="D244:D245"/>
    <mergeCell ref="F244:F245"/>
    <mergeCell ref="G244:G245"/>
    <mergeCell ref="H244:H245"/>
    <mergeCell ref="I244:I245"/>
    <mergeCell ref="J244:J245"/>
    <mergeCell ref="M246:M247"/>
    <mergeCell ref="N246:N247"/>
    <mergeCell ref="O246:O247"/>
    <mergeCell ref="F246:F247"/>
    <mergeCell ref="G246:G247"/>
    <mergeCell ref="H246:H247"/>
    <mergeCell ref="I246:I247"/>
    <mergeCell ref="J246:J247"/>
    <mergeCell ref="K246:K247"/>
    <mergeCell ref="L246:L247"/>
    <mergeCell ref="K248:K249"/>
    <mergeCell ref="L248:L249"/>
    <mergeCell ref="M248:M249"/>
    <mergeCell ref="N248:N249"/>
    <mergeCell ref="O248:O249"/>
    <mergeCell ref="O250:O251"/>
    <mergeCell ref="D228:D229"/>
    <mergeCell ref="D230:D231"/>
    <mergeCell ref="D232:D233"/>
    <mergeCell ref="D234:D235"/>
    <mergeCell ref="D236:D237"/>
    <mergeCell ref="D238:D239"/>
    <mergeCell ref="D240:D241"/>
    <mergeCell ref="K252:K253"/>
    <mergeCell ref="L252:L253"/>
    <mergeCell ref="M252:M253"/>
    <mergeCell ref="N252:N253"/>
    <mergeCell ref="O252:O253"/>
    <mergeCell ref="D246:D247"/>
    <mergeCell ref="D248:D249"/>
    <mergeCell ref="F248:F249"/>
    <mergeCell ref="G248:G249"/>
    <mergeCell ref="H248:H249"/>
    <mergeCell ref="I248:I249"/>
    <mergeCell ref="J248:J249"/>
    <mergeCell ref="F252:F253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D250:D251"/>
    <mergeCell ref="D252:D253"/>
    <mergeCell ref="G252:G253"/>
    <mergeCell ref="H252:H253"/>
    <mergeCell ref="I252:I253"/>
    <mergeCell ref="J252:J253"/>
    <mergeCell ref="D254:D255"/>
    <mergeCell ref="L256:L257"/>
    <mergeCell ref="M256:M257"/>
    <mergeCell ref="N256:N257"/>
    <mergeCell ref="O256:O257"/>
    <mergeCell ref="L258:L259"/>
    <mergeCell ref="M258:M259"/>
    <mergeCell ref="N258:N259"/>
    <mergeCell ref="O258:O259"/>
    <mergeCell ref="F256:F257"/>
    <mergeCell ref="F258:F259"/>
    <mergeCell ref="D256:D257"/>
    <mergeCell ref="G256:G257"/>
    <mergeCell ref="H256:H257"/>
    <mergeCell ref="I256:I257"/>
    <mergeCell ref="J256:J257"/>
    <mergeCell ref="K256:K257"/>
    <mergeCell ref="K258:K259"/>
    <mergeCell ref="D258:D259"/>
    <mergeCell ref="D260:D261"/>
    <mergeCell ref="G260:G261"/>
    <mergeCell ref="H260:H261"/>
    <mergeCell ref="I260:I261"/>
    <mergeCell ref="J260:J261"/>
    <mergeCell ref="D262:D263"/>
    <mergeCell ref="G258:G259"/>
    <mergeCell ref="H258:H259"/>
    <mergeCell ref="I258:I259"/>
    <mergeCell ref="J258:J259"/>
    <mergeCell ref="K260:K261"/>
    <mergeCell ref="L260:L261"/>
    <mergeCell ref="M260:M261"/>
    <mergeCell ref="N260:N261"/>
    <mergeCell ref="O260:O261"/>
    <mergeCell ref="F260:F261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L264:L265"/>
    <mergeCell ref="M264:M265"/>
    <mergeCell ref="N264:N265"/>
    <mergeCell ref="O264:O265"/>
    <mergeCell ref="N272:N273"/>
    <mergeCell ref="O272:O273"/>
    <mergeCell ref="G272:G273"/>
    <mergeCell ref="H272:H273"/>
    <mergeCell ref="I272:I273"/>
    <mergeCell ref="J272:J273"/>
    <mergeCell ref="K272:K273"/>
    <mergeCell ref="L272:L273"/>
    <mergeCell ref="M272:M273"/>
    <mergeCell ref="M280:M281"/>
    <mergeCell ref="N280:N281"/>
    <mergeCell ref="O280:O281"/>
    <mergeCell ref="F280:F281"/>
    <mergeCell ref="G280:G281"/>
    <mergeCell ref="H280:H281"/>
    <mergeCell ref="I280:I281"/>
    <mergeCell ref="J280:J281"/>
    <mergeCell ref="K280:K281"/>
    <mergeCell ref="L280:L281"/>
    <mergeCell ref="M282:M283"/>
    <mergeCell ref="N282:N283"/>
    <mergeCell ref="O282:O283"/>
    <mergeCell ref="F282:F283"/>
    <mergeCell ref="G282:G283"/>
    <mergeCell ref="H282:H283"/>
    <mergeCell ref="I282:I283"/>
    <mergeCell ref="J282:J283"/>
    <mergeCell ref="K282:K283"/>
    <mergeCell ref="L282:L283"/>
    <mergeCell ref="K266:K267"/>
    <mergeCell ref="L266:L267"/>
    <mergeCell ref="M266:M267"/>
    <mergeCell ref="N266:N267"/>
    <mergeCell ref="O266:O267"/>
    <mergeCell ref="D264:D265"/>
    <mergeCell ref="G264:G265"/>
    <mergeCell ref="H264:H265"/>
    <mergeCell ref="I264:I265"/>
    <mergeCell ref="J264:J265"/>
    <mergeCell ref="K264:K265"/>
    <mergeCell ref="D266:D267"/>
    <mergeCell ref="N268:N269"/>
    <mergeCell ref="O268:O269"/>
    <mergeCell ref="I266:I267"/>
    <mergeCell ref="J266:J267"/>
    <mergeCell ref="I268:I269"/>
    <mergeCell ref="J268:J269"/>
    <mergeCell ref="K268:K269"/>
    <mergeCell ref="L268:L269"/>
    <mergeCell ref="M268:M269"/>
    <mergeCell ref="J270:J271"/>
    <mergeCell ref="K270:K271"/>
    <mergeCell ref="L270:L271"/>
    <mergeCell ref="M270:M271"/>
    <mergeCell ref="N270:N271"/>
    <mergeCell ref="O270:O271"/>
    <mergeCell ref="G266:G267"/>
    <mergeCell ref="H266:H267"/>
    <mergeCell ref="G268:G269"/>
    <mergeCell ref="H268:H269"/>
    <mergeCell ref="G270:G271"/>
    <mergeCell ref="H270:H271"/>
    <mergeCell ref="I270:I271"/>
    <mergeCell ref="M274:M275"/>
    <mergeCell ref="N274:N275"/>
    <mergeCell ref="O274:O275"/>
    <mergeCell ref="F274:F275"/>
    <mergeCell ref="G274:G275"/>
    <mergeCell ref="H274:H275"/>
    <mergeCell ref="I274:I275"/>
    <mergeCell ref="J274:J275"/>
    <mergeCell ref="K274:K275"/>
    <mergeCell ref="L274:L275"/>
    <mergeCell ref="M284:M285"/>
    <mergeCell ref="N284:N285"/>
    <mergeCell ref="O284:O285"/>
    <mergeCell ref="F284:F285"/>
    <mergeCell ref="G284:G285"/>
    <mergeCell ref="H284:H285"/>
    <mergeCell ref="I284:I285"/>
    <mergeCell ref="J284:J285"/>
    <mergeCell ref="K284:K285"/>
    <mergeCell ref="L284:L285"/>
    <mergeCell ref="D272:D273"/>
    <mergeCell ref="D274:D275"/>
    <mergeCell ref="D276:D277"/>
    <mergeCell ref="D278:D279"/>
    <mergeCell ref="D280:D281"/>
    <mergeCell ref="D282:D283"/>
    <mergeCell ref="D284:D285"/>
    <mergeCell ref="D300:D301"/>
    <mergeCell ref="D302:D303"/>
    <mergeCell ref="D286:D287"/>
    <mergeCell ref="D288:D289"/>
    <mergeCell ref="D290:D291"/>
    <mergeCell ref="D292:D293"/>
    <mergeCell ref="D294:D295"/>
    <mergeCell ref="D296:D297"/>
    <mergeCell ref="D298:D299"/>
    <mergeCell ref="F264:F265"/>
    <mergeCell ref="F266:F267"/>
    <mergeCell ref="D268:D269"/>
    <mergeCell ref="F268:F269"/>
    <mergeCell ref="D270:D271"/>
    <mergeCell ref="F270:F271"/>
    <mergeCell ref="F272:F273"/>
    <mergeCell ref="M276:M277"/>
    <mergeCell ref="N276:N277"/>
    <mergeCell ref="O276:O277"/>
    <mergeCell ref="F276:F277"/>
    <mergeCell ref="G276:G277"/>
    <mergeCell ref="H276:H277"/>
    <mergeCell ref="I276:I277"/>
    <mergeCell ref="J276:J277"/>
    <mergeCell ref="K276:K277"/>
    <mergeCell ref="L276:L277"/>
    <mergeCell ref="M278:M279"/>
    <mergeCell ref="N278:N279"/>
    <mergeCell ref="O278:O279"/>
    <mergeCell ref="F278:F279"/>
    <mergeCell ref="G278:G279"/>
    <mergeCell ref="H278:H279"/>
    <mergeCell ref="I278:I279"/>
    <mergeCell ref="J278:J279"/>
    <mergeCell ref="K278:K279"/>
    <mergeCell ref="L278:L279"/>
    <mergeCell ref="M286:M287"/>
    <mergeCell ref="N286:N287"/>
    <mergeCell ref="O286:O287"/>
    <mergeCell ref="F286:F287"/>
    <mergeCell ref="G286:G287"/>
    <mergeCell ref="H286:H287"/>
    <mergeCell ref="I286:I287"/>
    <mergeCell ref="J286:J287"/>
    <mergeCell ref="K286:K287"/>
    <mergeCell ref="L286:L287"/>
    <mergeCell ref="M294:M295"/>
    <mergeCell ref="N294:N295"/>
    <mergeCell ref="O294:O295"/>
    <mergeCell ref="F294:F295"/>
    <mergeCell ref="G294:G295"/>
    <mergeCell ref="H294:H295"/>
    <mergeCell ref="I294:I295"/>
    <mergeCell ref="J294:J295"/>
    <mergeCell ref="K294:K295"/>
    <mergeCell ref="L294:L295"/>
    <mergeCell ref="M296:M297"/>
    <mergeCell ref="N296:N297"/>
    <mergeCell ref="O296:O297"/>
    <mergeCell ref="F296:F297"/>
    <mergeCell ref="G296:G297"/>
    <mergeCell ref="H296:H297"/>
    <mergeCell ref="I296:I297"/>
    <mergeCell ref="J296:J297"/>
    <mergeCell ref="K296:K297"/>
    <mergeCell ref="L296:L297"/>
    <mergeCell ref="M298:M299"/>
    <mergeCell ref="N298:N299"/>
    <mergeCell ref="O298:O299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F298:F299"/>
    <mergeCell ref="G298:G299"/>
    <mergeCell ref="H298:H299"/>
    <mergeCell ref="I298:I299"/>
    <mergeCell ref="J298:J299"/>
    <mergeCell ref="K298:K299"/>
    <mergeCell ref="L298:L299"/>
    <mergeCell ref="M32:M33"/>
    <mergeCell ref="N32:N33"/>
    <mergeCell ref="O32:O33"/>
    <mergeCell ref="F32:F33"/>
    <mergeCell ref="G32:G33"/>
    <mergeCell ref="H32:H33"/>
    <mergeCell ref="I32:I33"/>
    <mergeCell ref="J32:J33"/>
    <mergeCell ref="K32:K33"/>
    <mergeCell ref="L32:L33"/>
    <mergeCell ref="M26:M27"/>
    <mergeCell ref="N26:N27"/>
    <mergeCell ref="O26:O27"/>
    <mergeCell ref="F26:F27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F28:F29"/>
    <mergeCell ref="G28:G29"/>
    <mergeCell ref="H28:H29"/>
    <mergeCell ref="I28:I29"/>
    <mergeCell ref="J28:J29"/>
    <mergeCell ref="K28:K29"/>
    <mergeCell ref="L28:L29"/>
    <mergeCell ref="M30:M31"/>
    <mergeCell ref="N30:N31"/>
    <mergeCell ref="O30:O31"/>
    <mergeCell ref="F30:F31"/>
    <mergeCell ref="G30:G31"/>
    <mergeCell ref="H30:H31"/>
    <mergeCell ref="I30:I31"/>
    <mergeCell ref="J30:J31"/>
    <mergeCell ref="K30:K31"/>
    <mergeCell ref="L30:L31"/>
    <mergeCell ref="M34:M35"/>
    <mergeCell ref="N34:N35"/>
    <mergeCell ref="O34:O35"/>
    <mergeCell ref="F34:F35"/>
    <mergeCell ref="G34:G35"/>
    <mergeCell ref="H34:H35"/>
    <mergeCell ref="I34:I35"/>
    <mergeCell ref="J34:J35"/>
    <mergeCell ref="K34:K35"/>
    <mergeCell ref="L34:L35"/>
    <mergeCell ref="G4:G5"/>
    <mergeCell ref="H4:H5"/>
    <mergeCell ref="G6:G7"/>
    <mergeCell ref="H6:H7"/>
    <mergeCell ref="G8:G9"/>
    <mergeCell ref="H8:H9"/>
    <mergeCell ref="I8:I9"/>
    <mergeCell ref="K14:K15"/>
    <mergeCell ref="L14:L15"/>
    <mergeCell ref="M14:M15"/>
    <mergeCell ref="N14:N15"/>
    <mergeCell ref="O14:O15"/>
    <mergeCell ref="G10:G11"/>
    <mergeCell ref="H10:H11"/>
    <mergeCell ref="I10:I11"/>
    <mergeCell ref="G14:G15"/>
    <mergeCell ref="H14:H15"/>
    <mergeCell ref="I14:I15"/>
    <mergeCell ref="J14:J15"/>
    <mergeCell ref="M10:M11"/>
    <mergeCell ref="N10:N11"/>
    <mergeCell ref="J8:J9"/>
    <mergeCell ref="K8:K9"/>
    <mergeCell ref="L8:L9"/>
    <mergeCell ref="M8:M9"/>
    <mergeCell ref="N8:N9"/>
    <mergeCell ref="O8:O9"/>
    <mergeCell ref="J10:J11"/>
    <mergeCell ref="O10:O11"/>
    <mergeCell ref="L2:L3"/>
    <mergeCell ref="M2:M3"/>
    <mergeCell ref="N2:N3"/>
    <mergeCell ref="O2:O3"/>
    <mergeCell ref="K4:K5"/>
    <mergeCell ref="L4:L5"/>
    <mergeCell ref="M4:M5"/>
    <mergeCell ref="N4:N5"/>
    <mergeCell ref="O4:O5"/>
    <mergeCell ref="D2:D3"/>
    <mergeCell ref="G2:G3"/>
    <mergeCell ref="H2:H3"/>
    <mergeCell ref="I2:I3"/>
    <mergeCell ref="J2:J3"/>
    <mergeCell ref="K2:K3"/>
    <mergeCell ref="D4:D5"/>
    <mergeCell ref="N6:N7"/>
    <mergeCell ref="O6:O7"/>
    <mergeCell ref="I4:I5"/>
    <mergeCell ref="J4:J5"/>
    <mergeCell ref="I6:I7"/>
    <mergeCell ref="J6:J7"/>
    <mergeCell ref="K6:K7"/>
    <mergeCell ref="L6:L7"/>
    <mergeCell ref="M6:M7"/>
    <mergeCell ref="K10:K11"/>
    <mergeCell ref="L10:L11"/>
    <mergeCell ref="M12:M13"/>
    <mergeCell ref="N12:N13"/>
    <mergeCell ref="O12:O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O20:O21"/>
    <mergeCell ref="F20:F21"/>
    <mergeCell ref="G20:G21"/>
    <mergeCell ref="H20:H21"/>
    <mergeCell ref="I20:I21"/>
    <mergeCell ref="J20:J21"/>
    <mergeCell ref="K20:K21"/>
    <mergeCell ref="L20:L21"/>
    <mergeCell ref="M22:M23"/>
    <mergeCell ref="N22:N23"/>
    <mergeCell ref="O22:O23"/>
    <mergeCell ref="F22:F23"/>
    <mergeCell ref="G22:G23"/>
    <mergeCell ref="H22:H23"/>
    <mergeCell ref="I22:I23"/>
    <mergeCell ref="J22:J23"/>
    <mergeCell ref="K22:K23"/>
    <mergeCell ref="L22:L23"/>
    <mergeCell ref="F2:F3"/>
    <mergeCell ref="F4:F5"/>
    <mergeCell ref="D6:D7"/>
    <mergeCell ref="F6:F7"/>
    <mergeCell ref="D8:D9"/>
    <mergeCell ref="F8:F9"/>
    <mergeCell ref="F10:F11"/>
    <mergeCell ref="L16:L17"/>
    <mergeCell ref="M16:M17"/>
    <mergeCell ref="N16:N17"/>
    <mergeCell ref="O16:O17"/>
    <mergeCell ref="F14:F15"/>
    <mergeCell ref="F16:F17"/>
    <mergeCell ref="G16:G17"/>
    <mergeCell ref="H16:H17"/>
    <mergeCell ref="I16:I17"/>
    <mergeCell ref="J16:J17"/>
    <mergeCell ref="K16:K17"/>
    <mergeCell ref="M18:M19"/>
    <mergeCell ref="N18:N19"/>
    <mergeCell ref="O18:O19"/>
    <mergeCell ref="F18:F19"/>
    <mergeCell ref="G18:G19"/>
    <mergeCell ref="H18:H19"/>
    <mergeCell ref="I18:I19"/>
    <mergeCell ref="J18:J19"/>
    <mergeCell ref="K18:K19"/>
    <mergeCell ref="L18:L19"/>
    <mergeCell ref="M24:M25"/>
    <mergeCell ref="N24:N25"/>
    <mergeCell ref="O24:O25"/>
    <mergeCell ref="F24:F25"/>
    <mergeCell ref="G24:G25"/>
    <mergeCell ref="H24:H25"/>
    <mergeCell ref="I24:I25"/>
    <mergeCell ref="J24:J25"/>
    <mergeCell ref="K24:K25"/>
    <mergeCell ref="L24:L25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M92:M93"/>
    <mergeCell ref="N92:N93"/>
    <mergeCell ref="O92:O93"/>
    <mergeCell ref="F92:F93"/>
    <mergeCell ref="G92:G93"/>
    <mergeCell ref="H92:H93"/>
    <mergeCell ref="I92:I93"/>
    <mergeCell ref="J92:J93"/>
    <mergeCell ref="K92:K93"/>
    <mergeCell ref="L92:L93"/>
    <mergeCell ref="M80:M81"/>
    <mergeCell ref="N80:N81"/>
    <mergeCell ref="O80:O81"/>
    <mergeCell ref="F80:F81"/>
    <mergeCell ref="G80:G81"/>
    <mergeCell ref="H80:H81"/>
    <mergeCell ref="I80:I81"/>
    <mergeCell ref="J80:J81"/>
    <mergeCell ref="K80:K81"/>
    <mergeCell ref="L80:L81"/>
    <mergeCell ref="M82:M83"/>
    <mergeCell ref="N82:N83"/>
    <mergeCell ref="O82:O83"/>
    <mergeCell ref="F82:F83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F84:F85"/>
    <mergeCell ref="G84:G85"/>
    <mergeCell ref="H84:H85"/>
    <mergeCell ref="I84:I85"/>
    <mergeCell ref="J84:J85"/>
    <mergeCell ref="K84:K85"/>
    <mergeCell ref="L84:L85"/>
    <mergeCell ref="M94:M95"/>
    <mergeCell ref="N94:N95"/>
    <mergeCell ref="O94:O95"/>
    <mergeCell ref="F94:F95"/>
    <mergeCell ref="G94:G95"/>
    <mergeCell ref="H94:H95"/>
    <mergeCell ref="I94:I95"/>
    <mergeCell ref="J94:J95"/>
    <mergeCell ref="K94:K95"/>
    <mergeCell ref="L94:L95"/>
    <mergeCell ref="M102:M103"/>
    <mergeCell ref="N102:N103"/>
    <mergeCell ref="O102:O103"/>
    <mergeCell ref="F102:F103"/>
    <mergeCell ref="G102:G103"/>
    <mergeCell ref="H102:H103"/>
    <mergeCell ref="I102:I103"/>
    <mergeCell ref="J102:J103"/>
    <mergeCell ref="K102:K103"/>
    <mergeCell ref="L102:L103"/>
    <mergeCell ref="M90:M91"/>
    <mergeCell ref="N90:N91"/>
    <mergeCell ref="O90:O91"/>
    <mergeCell ref="F90:F91"/>
    <mergeCell ref="G90:G91"/>
    <mergeCell ref="H90:H91"/>
    <mergeCell ref="I90:I91"/>
    <mergeCell ref="J90:J91"/>
    <mergeCell ref="K90:K91"/>
    <mergeCell ref="L90:L91"/>
    <mergeCell ref="M96:M97"/>
    <mergeCell ref="N96:N97"/>
    <mergeCell ref="O96:O97"/>
    <mergeCell ref="F96:F97"/>
    <mergeCell ref="G96:G97"/>
    <mergeCell ref="H96:H97"/>
    <mergeCell ref="I96:I97"/>
    <mergeCell ref="J96:J97"/>
    <mergeCell ref="K96:K97"/>
    <mergeCell ref="L96:L97"/>
    <mergeCell ref="M98:M99"/>
    <mergeCell ref="N98:N99"/>
    <mergeCell ref="O98:O99"/>
    <mergeCell ref="F98:F99"/>
    <mergeCell ref="G98:G99"/>
    <mergeCell ref="H98:H99"/>
    <mergeCell ref="I98:I99"/>
    <mergeCell ref="J98:J99"/>
    <mergeCell ref="K98:K99"/>
    <mergeCell ref="L98:L99"/>
    <mergeCell ref="M104:M105"/>
    <mergeCell ref="N104:N105"/>
    <mergeCell ref="O104:O105"/>
    <mergeCell ref="F104:F105"/>
    <mergeCell ref="G104:G105"/>
    <mergeCell ref="H104:H105"/>
    <mergeCell ref="I104:I105"/>
    <mergeCell ref="J104:J105"/>
    <mergeCell ref="K104:K105"/>
    <mergeCell ref="L104:L105"/>
    <mergeCell ref="M112:M113"/>
    <mergeCell ref="N112:N113"/>
    <mergeCell ref="O112:O113"/>
    <mergeCell ref="F112:F113"/>
    <mergeCell ref="G112:G113"/>
    <mergeCell ref="H112:H113"/>
    <mergeCell ref="I112:I113"/>
    <mergeCell ref="J112:J113"/>
    <mergeCell ref="K112:K113"/>
    <mergeCell ref="L112:L113"/>
    <mergeCell ref="M100:M101"/>
    <mergeCell ref="N100:N101"/>
    <mergeCell ref="O100:O101"/>
    <mergeCell ref="F100:F101"/>
    <mergeCell ref="G100:G101"/>
    <mergeCell ref="H100:H101"/>
    <mergeCell ref="I100:I101"/>
    <mergeCell ref="J100:J101"/>
    <mergeCell ref="K100:K101"/>
    <mergeCell ref="L100:L101"/>
    <mergeCell ref="M106:M107"/>
    <mergeCell ref="N106:N107"/>
    <mergeCell ref="O106:O107"/>
    <mergeCell ref="F106:F107"/>
    <mergeCell ref="G106:G107"/>
    <mergeCell ref="H106:H107"/>
    <mergeCell ref="I106:I107"/>
    <mergeCell ref="J106:J107"/>
    <mergeCell ref="K106:K107"/>
    <mergeCell ref="L106:L107"/>
    <mergeCell ref="M108:M109"/>
    <mergeCell ref="N108:N109"/>
    <mergeCell ref="O108:O109"/>
    <mergeCell ref="F108:F109"/>
    <mergeCell ref="G108:G109"/>
    <mergeCell ref="H108:H109"/>
    <mergeCell ref="I108:I109"/>
    <mergeCell ref="J108:J109"/>
    <mergeCell ref="K108:K109"/>
    <mergeCell ref="L108:L109"/>
    <mergeCell ref="M114:M115"/>
    <mergeCell ref="N114:N115"/>
    <mergeCell ref="O114:O115"/>
    <mergeCell ref="F114:F115"/>
    <mergeCell ref="G114:G115"/>
    <mergeCell ref="H114:H115"/>
    <mergeCell ref="I114:I115"/>
    <mergeCell ref="J114:J115"/>
    <mergeCell ref="K114:K115"/>
    <mergeCell ref="L114:L115"/>
    <mergeCell ref="M122:M123"/>
    <mergeCell ref="N122:N123"/>
    <mergeCell ref="O122:O123"/>
    <mergeCell ref="F122:F123"/>
    <mergeCell ref="G122:G123"/>
    <mergeCell ref="H122:H123"/>
    <mergeCell ref="I122:I123"/>
    <mergeCell ref="J122:J123"/>
    <mergeCell ref="K122:K123"/>
    <mergeCell ref="L122:L123"/>
    <mergeCell ref="M110:M111"/>
    <mergeCell ref="N110:N111"/>
    <mergeCell ref="O110:O111"/>
    <mergeCell ref="F110:F111"/>
    <mergeCell ref="G110:G111"/>
    <mergeCell ref="H110:H111"/>
    <mergeCell ref="I110:I111"/>
    <mergeCell ref="J110:J111"/>
    <mergeCell ref="K110:K111"/>
    <mergeCell ref="L110:L111"/>
    <mergeCell ref="M116:M117"/>
    <mergeCell ref="N116:N117"/>
    <mergeCell ref="O116:O117"/>
    <mergeCell ref="F116:F117"/>
    <mergeCell ref="G116:G117"/>
    <mergeCell ref="H116:H117"/>
    <mergeCell ref="I116:I117"/>
    <mergeCell ref="J116:J117"/>
    <mergeCell ref="K116:K117"/>
    <mergeCell ref="L116:L117"/>
    <mergeCell ref="M118:M119"/>
    <mergeCell ref="N118:N119"/>
    <mergeCell ref="O118:O119"/>
    <mergeCell ref="F118:F119"/>
    <mergeCell ref="G118:G119"/>
    <mergeCell ref="H118:H119"/>
    <mergeCell ref="I118:I119"/>
    <mergeCell ref="J118:J119"/>
    <mergeCell ref="K118:K119"/>
    <mergeCell ref="L118:L119"/>
    <mergeCell ref="M124:M125"/>
    <mergeCell ref="N124:N125"/>
    <mergeCell ref="O124:O125"/>
    <mergeCell ref="F124:F125"/>
    <mergeCell ref="G124:G125"/>
    <mergeCell ref="H124:H125"/>
    <mergeCell ref="I124:I125"/>
    <mergeCell ref="J124:J125"/>
    <mergeCell ref="K124:K125"/>
    <mergeCell ref="L124:L125"/>
    <mergeCell ref="M288:M289"/>
    <mergeCell ref="N288:N289"/>
    <mergeCell ref="O288:O289"/>
    <mergeCell ref="F288:F289"/>
    <mergeCell ref="G288:G289"/>
    <mergeCell ref="H288:H289"/>
    <mergeCell ref="I288:I289"/>
    <mergeCell ref="J288:J289"/>
    <mergeCell ref="K288:K289"/>
    <mergeCell ref="L288:L289"/>
    <mergeCell ref="M290:M291"/>
    <mergeCell ref="N290:N291"/>
    <mergeCell ref="O290:O291"/>
    <mergeCell ref="F290:F291"/>
    <mergeCell ref="G290:G291"/>
    <mergeCell ref="H290:H291"/>
    <mergeCell ref="I290:I291"/>
    <mergeCell ref="J290:J291"/>
    <mergeCell ref="K290:K291"/>
    <mergeCell ref="L290:L291"/>
    <mergeCell ref="M292:M293"/>
    <mergeCell ref="N292:N293"/>
    <mergeCell ref="O292:O293"/>
    <mergeCell ref="F292:F293"/>
    <mergeCell ref="G292:G293"/>
    <mergeCell ref="H292:H293"/>
    <mergeCell ref="I292:I293"/>
    <mergeCell ref="J292:J293"/>
    <mergeCell ref="K292:K293"/>
    <mergeCell ref="L292:L293"/>
    <mergeCell ref="F302:F303"/>
    <mergeCell ref="G302:G303"/>
    <mergeCell ref="K306:K307"/>
    <mergeCell ref="L306:L307"/>
    <mergeCell ref="M306:M307"/>
    <mergeCell ref="N306:N307"/>
    <mergeCell ref="O306:O307"/>
    <mergeCell ref="I306:I307"/>
    <mergeCell ref="J306:J307"/>
    <mergeCell ref="I308:I309"/>
    <mergeCell ref="J308:J309"/>
    <mergeCell ref="K308:K309"/>
    <mergeCell ref="L308:L309"/>
    <mergeCell ref="M308:M309"/>
    <mergeCell ref="G312:G313"/>
    <mergeCell ref="H312:H313"/>
    <mergeCell ref="I312:I313"/>
    <mergeCell ref="G306:G307"/>
    <mergeCell ref="H306:H307"/>
    <mergeCell ref="G308:G309"/>
    <mergeCell ref="H308:H309"/>
    <mergeCell ref="G310:G311"/>
    <mergeCell ref="H310:H311"/>
    <mergeCell ref="I310:I311"/>
    <mergeCell ref="M312:M313"/>
    <mergeCell ref="N312:N313"/>
    <mergeCell ref="J310:J311"/>
    <mergeCell ref="K310:K311"/>
    <mergeCell ref="L310:L311"/>
    <mergeCell ref="M310:M311"/>
    <mergeCell ref="N310:N311"/>
    <mergeCell ref="O310:O311"/>
    <mergeCell ref="J312:J313"/>
    <mergeCell ref="O312:O313"/>
    <mergeCell ref="D312:D313"/>
    <mergeCell ref="D314:D315"/>
    <mergeCell ref="F304:F305"/>
    <mergeCell ref="F306:F307"/>
    <mergeCell ref="D308:D309"/>
    <mergeCell ref="F308:F309"/>
    <mergeCell ref="D310:D311"/>
    <mergeCell ref="F310:F311"/>
    <mergeCell ref="F312:F313"/>
    <mergeCell ref="M300:M301"/>
    <mergeCell ref="N300:N301"/>
    <mergeCell ref="O300:O301"/>
    <mergeCell ref="F300:F301"/>
    <mergeCell ref="G300:G301"/>
    <mergeCell ref="H300:H301"/>
    <mergeCell ref="I300:I301"/>
    <mergeCell ref="J300:J301"/>
    <mergeCell ref="K300:K301"/>
    <mergeCell ref="L300:L301"/>
    <mergeCell ref="L304:L305"/>
    <mergeCell ref="M304:M305"/>
    <mergeCell ref="N304:N305"/>
    <mergeCell ref="O304:O305"/>
    <mergeCell ref="D304:D305"/>
    <mergeCell ref="G304:G305"/>
    <mergeCell ref="H304:H305"/>
    <mergeCell ref="I304:I305"/>
    <mergeCell ref="J304:J305"/>
    <mergeCell ref="K304:K305"/>
    <mergeCell ref="D306:D307"/>
    <mergeCell ref="N308:N309"/>
    <mergeCell ref="O308:O309"/>
    <mergeCell ref="K312:K313"/>
    <mergeCell ref="L312:L313"/>
    <mergeCell ref="M314:M315"/>
    <mergeCell ref="N314:N315"/>
    <mergeCell ref="O314:O315"/>
    <mergeCell ref="F314:F315"/>
    <mergeCell ref="G314:G315"/>
    <mergeCell ref="H314:H315"/>
    <mergeCell ref="I314:I315"/>
    <mergeCell ref="J314:J315"/>
    <mergeCell ref="K314:K315"/>
    <mergeCell ref="L314:L31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2022-10-18T04:22:46Z</dcterms:created>
  <dc:creator>Jonathan Roberts</dc:creator>
</cp:coreProperties>
</file>